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95" windowHeight="9090" activeTab="0"/>
  </bookViews>
  <sheets>
    <sheet name="隣接建物集中荷重による建物の各深さ位置の地中応力" sheetId="1" r:id="rId1"/>
  </sheets>
  <definedNames>
    <definedName name="_xlnm.Print_Area" localSheetId="0">'隣接建物集中荷重による建物の各深さ位置の地中応力'!$A$1:$O$87</definedName>
  </definedNames>
  <calcPr fullCalcOnLoad="1"/>
</workbook>
</file>

<file path=xl/sharedStrings.xml><?xml version="1.0" encoding="utf-8"?>
<sst xmlns="http://schemas.openxmlformats.org/spreadsheetml/2006/main" count="128" uniqueCount="81">
  <si>
    <t>地中応力の設計</t>
  </si>
  <si>
    <t>建築物荷重位置及び隣地建物よりの任意の地中ポイントにおける地中応力の算定</t>
  </si>
  <si>
    <t>地上部の荷重条件による設定位置にかかる地中応力の検討を行う事とします。</t>
  </si>
  <si>
    <t>地中応力の算定にはブーシネスクの式を用いて算定します。</t>
  </si>
  <si>
    <t>（１）地中応力の算定においては</t>
  </si>
  <si>
    <t>Ｘ３通りの各柱基礎下端</t>
  </si>
  <si>
    <t>　に算定位置を設定し、その地点の地中応力を求める</t>
  </si>
  <si>
    <t>（２）建物の荷重ポイント（１）から（１０）において各メッシュポイント位置における合計した地中応力を求めます。</t>
  </si>
  <si>
    <t>荷重Ｐ（ＫＮ）</t>
  </si>
  <si>
    <t>Ｚ：地中部任意点の深さ（ｍ）</t>
  </si>
  <si>
    <t>ＳＧＬ</t>
  </si>
  <si>
    <t>△σｚ＝Ｐ*Ｉｐ／Ｚ＾２</t>
  </si>
  <si>
    <t>Ｉｐ：影響値（単位荷重当たりの増加応力係数）</t>
  </si>
  <si>
    <t>ｒ：荷重点より地中応力を求めるメッシュポイント</t>
  </si>
  <si>
    <t>Ｉｐ＝３／２π（１＋ｒ＾2／Ｚ＾2）^-5/2</t>
  </si>
  <si>
    <t>Ｐまでの距離（ｍ）</t>
  </si>
  <si>
    <t>△σｚ：地中の任意点における圧縮応力の</t>
  </si>
  <si>
    <t>Ｚ(m)</t>
  </si>
  <si>
    <t>鉛直方向成分（ＫＮ／㎡）</t>
  </si>
  <si>
    <t>△σｚ：地中の任意点における圧縮応力の鉛直方向成分（ＫＮ／㎡）</t>
  </si>
  <si>
    <t>荷重（８）によるメッシュポイント（１）の地中応力</t>
  </si>
  <si>
    <t>ｒ(m)</t>
  </si>
  <si>
    <t>荷重１</t>
  </si>
  <si>
    <t>荷重６</t>
  </si>
  <si>
    <t>凡例）</t>
  </si>
  <si>
    <t>L8x=2.0m</t>
  </si>
  <si>
    <t>（凡例）</t>
  </si>
  <si>
    <t>L8y=2.0m</t>
  </si>
  <si>
    <t>荷重２</t>
  </si>
  <si>
    <t>荷重７</t>
  </si>
  <si>
    <t>　r８</t>
  </si>
  <si>
    <t>荷重8=10KN</t>
  </si>
  <si>
    <t>　Ｌ８ｙ</t>
  </si>
  <si>
    <t>Z=5.0m</t>
  </si>
  <si>
    <t>荷重３</t>
  </si>
  <si>
    <t>荷重８</t>
  </si>
  <si>
    <t>r8=√2*2=2.83m</t>
  </si>
  <si>
    <t>Ｌ８ｘ</t>
  </si>
  <si>
    <t>ＩP=0.238</t>
  </si>
  <si>
    <t>荷重４</t>
  </si>
  <si>
    <t>L10y</t>
  </si>
  <si>
    <t>荷重９</t>
  </si>
  <si>
    <t>△σｚ=0.1KN/㎡</t>
  </si>
  <si>
    <t>r10</t>
  </si>
  <si>
    <t>凡例計算は別紙</t>
  </si>
  <si>
    <t>荷重５</t>
  </si>
  <si>
    <t>荷重１０</t>
  </si>
  <si>
    <t>「沈下：地中応力</t>
  </si>
  <si>
    <t>地中部任意点の深さＺ</t>
  </si>
  <si>
    <t>（ｍ）</t>
  </si>
  <si>
    <t>Ｌ10ｘ</t>
  </si>
  <si>
    <t>凡例計算」参照</t>
  </si>
  <si>
    <t>メッシュ</t>
  </si>
  <si>
    <t>荷重ポイント</t>
  </si>
  <si>
    <t>荷重2</t>
  </si>
  <si>
    <t>荷重3</t>
  </si>
  <si>
    <t>荷重4</t>
  </si>
  <si>
    <t>荷重5</t>
  </si>
  <si>
    <t>荷重6</t>
  </si>
  <si>
    <t>荷重7</t>
  </si>
  <si>
    <t>荷重8</t>
  </si>
  <si>
    <t>荷重9</t>
  </si>
  <si>
    <t>荷重10</t>
  </si>
  <si>
    <t>Σ△σｚ</t>
  </si>
  <si>
    <t>ポイント</t>
  </si>
  <si>
    <t>P(KN)</t>
  </si>
  <si>
    <t>KN/㎡</t>
  </si>
  <si>
    <t>ＬＸ(m)</t>
  </si>
  <si>
    <t>ＬＹ(m)</t>
  </si>
  <si>
    <t>Y1-X3</t>
  </si>
  <si>
    <t>Ｉｐ</t>
  </si>
  <si>
    <t>△σｚ</t>
  </si>
  <si>
    <t>Y1-X4</t>
  </si>
  <si>
    <t>Y1-X5</t>
  </si>
  <si>
    <t>Y1-X6</t>
  </si>
  <si>
    <t>隣地建物による増加地中応力は（Ｙ１－Ｘ４）柱位置でが最大となります。Δσｚ＝３．７５　KN/㎡</t>
  </si>
  <si>
    <t>地中部の位置での有効地中応力はσ１ｚ＝土比重１８＊深さ１２．８２＝２３０KN/㎡となり　　σ２ｚ＝σ１ｚ＋Δσｚ＝２３４KN/㎡</t>
  </si>
  <si>
    <t>最大接地圧＋増加地中応力は約　５５０＋４＝６００　となり　試験結果による先行圧密応力　９５０KN/㎡以下　故問題ありません</t>
  </si>
  <si>
    <t>Ｒ（ｍ）</t>
  </si>
  <si>
    <t>所見</t>
  </si>
  <si>
    <t>（記入例）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</si>
</sst>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41">
    <font>
      <sz val="12"/>
      <name val="ＭＳ Ｐゴシック"/>
      <family val="3"/>
    </font>
    <font>
      <b/>
      <sz val="10"/>
      <name val="Arial"/>
      <family val="2"/>
    </font>
    <font>
      <i/>
      <sz val="10"/>
      <name val="Arial"/>
      <family val="2"/>
    </font>
    <font>
      <b/>
      <i/>
      <sz val="10"/>
      <name val="Arial"/>
      <family val="2"/>
    </font>
    <font>
      <b/>
      <sz val="12"/>
      <name val="ＭＳ Ｐゴシック"/>
      <family val="3"/>
    </font>
    <font>
      <b/>
      <sz val="14"/>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color indexed="8"/>
      </top>
      <bottom>
        <color indexed="63"/>
      </botto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ck">
        <color indexed="8"/>
      </left>
      <right>
        <color indexed="63"/>
      </right>
      <top style="thin">
        <color indexed="8"/>
      </top>
      <bottom>
        <color indexed="63"/>
      </bottom>
    </border>
    <border>
      <left>
        <color indexed="63"/>
      </left>
      <right style="thick">
        <color indexed="8"/>
      </right>
      <top>
        <color indexed="63"/>
      </top>
      <bottom>
        <color indexed="63"/>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style="thick">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ck">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85">
    <xf numFmtId="0" fontId="0" fillId="0" borderId="0" xfId="0" applyAlignment="1">
      <alignment/>
    </xf>
    <xf numFmtId="0" fontId="0" fillId="0" borderId="0" xfId="0" applyNumberFormat="1" applyFont="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11" xfId="0" applyNumberFormat="1" applyBorder="1" applyAlignment="1">
      <alignment vertical="center"/>
    </xf>
    <xf numFmtId="0" fontId="0" fillId="0" borderId="12" xfId="0" applyBorder="1" applyAlignment="1">
      <alignment vertical="center"/>
    </xf>
    <xf numFmtId="0" fontId="0" fillId="0" borderId="12" xfId="0" applyNumberFormat="1" applyBorder="1" applyAlignment="1">
      <alignment vertical="center"/>
    </xf>
    <xf numFmtId="0" fontId="0" fillId="0" borderId="12" xfId="0" applyNumberFormat="1" applyFont="1" applyBorder="1" applyAlignment="1">
      <alignment vertical="center"/>
    </xf>
    <xf numFmtId="0" fontId="0" fillId="0" borderId="13" xfId="0" applyNumberFormat="1" applyFont="1" applyBorder="1" applyAlignment="1">
      <alignment vertical="center"/>
    </xf>
    <xf numFmtId="0" fontId="0" fillId="0" borderId="0" xfId="0" applyNumberFormat="1" applyFont="1" applyAlignment="1">
      <alignment vertical="center"/>
    </xf>
    <xf numFmtId="0" fontId="0" fillId="0" borderId="14" xfId="0" applyBorder="1" applyAlignment="1">
      <alignment vertical="center"/>
    </xf>
    <xf numFmtId="0" fontId="0" fillId="0" borderId="0" xfId="0" applyNumberFormat="1" applyFont="1" applyAlignment="1">
      <alignment horizontal="right" vertical="center"/>
    </xf>
    <xf numFmtId="0" fontId="0" fillId="0" borderId="0" xfId="0" applyFont="1" applyAlignment="1">
      <alignment vertical="center"/>
    </xf>
    <xf numFmtId="0" fontId="4" fillId="0" borderId="0" xfId="0" applyNumberFormat="1" applyFont="1" applyAlignment="1">
      <alignment horizontal="center" vertic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4" fillId="0" borderId="0" xfId="0" applyNumberFormat="1" applyFont="1" applyAlignment="1">
      <alignment vertical="center"/>
    </xf>
    <xf numFmtId="0" fontId="0" fillId="0" borderId="15" xfId="0" applyBorder="1" applyAlignment="1">
      <alignment vertical="center"/>
    </xf>
    <xf numFmtId="0" fontId="0" fillId="0" borderId="14" xfId="0" applyNumberFormat="1" applyFont="1" applyBorder="1" applyAlignment="1">
      <alignment vertical="center"/>
    </xf>
    <xf numFmtId="0" fontId="0" fillId="0" borderId="13" xfId="0" applyBorder="1" applyAlignment="1">
      <alignment vertical="center"/>
    </xf>
    <xf numFmtId="0" fontId="0" fillId="0" borderId="13" xfId="0" applyNumberFormat="1" applyFont="1" applyBorder="1" applyAlignment="1">
      <alignment horizontal="center" vertical="center"/>
    </xf>
    <xf numFmtId="0" fontId="4" fillId="0" borderId="14" xfId="0" applyNumberFormat="1" applyFont="1" applyBorder="1" applyAlignment="1">
      <alignment vertical="center"/>
    </xf>
    <xf numFmtId="0" fontId="4" fillId="0" borderId="0" xfId="0" applyNumberFormat="1" applyFont="1" applyAlignment="1">
      <alignment horizontal="left" vertical="center"/>
    </xf>
    <xf numFmtId="0" fontId="4" fillId="0" borderId="13" xfId="0" applyNumberFormat="1" applyFont="1" applyBorder="1" applyAlignment="1">
      <alignment horizontal="center" vertical="center"/>
    </xf>
    <xf numFmtId="0" fontId="0" fillId="0" borderId="0" xfId="0" applyNumberFormat="1" applyFont="1" applyAlignment="1">
      <alignment horizontal="left" vertical="center"/>
    </xf>
    <xf numFmtId="0" fontId="4" fillId="0" borderId="0" xfId="0" applyNumberFormat="1" applyFont="1" applyAlignment="1">
      <alignment vertical="center"/>
    </xf>
    <xf numFmtId="0" fontId="0" fillId="32" borderId="15" xfId="0" applyNumberFormat="1" applyFont="1" applyFill="1" applyBorder="1" applyAlignment="1">
      <alignment vertical="center"/>
    </xf>
    <xf numFmtId="0" fontId="0" fillId="0" borderId="15" xfId="0" applyNumberFormat="1" applyFont="1" applyBorder="1" applyAlignment="1">
      <alignment vertical="center"/>
    </xf>
    <xf numFmtId="0" fontId="0" fillId="0" borderId="12" xfId="0" applyNumberFormat="1" applyFont="1" applyBorder="1" applyAlignment="1">
      <alignment horizontal="center" vertical="center"/>
    </xf>
    <xf numFmtId="0" fontId="0" fillId="0" borderId="12" xfId="0" applyFont="1" applyBorder="1" applyAlignment="1">
      <alignment horizontal="center" vertical="center"/>
    </xf>
    <xf numFmtId="0" fontId="0" fillId="32" borderId="16" xfId="0" applyFont="1" applyFill="1" applyBorder="1" applyAlignment="1">
      <alignment vertical="center"/>
    </xf>
    <xf numFmtId="0" fontId="0" fillId="32" borderId="16" xfId="0" applyNumberFormat="1" applyFont="1" applyFill="1" applyBorder="1" applyAlignment="1">
      <alignment horizontal="center" vertical="center"/>
    </xf>
    <xf numFmtId="0" fontId="0" fillId="0" borderId="16" xfId="0" applyFont="1" applyBorder="1" applyAlignment="1">
      <alignment horizontal="center" vertical="center"/>
    </xf>
    <xf numFmtId="0" fontId="0" fillId="0" borderId="16" xfId="0" applyBorder="1" applyAlignment="1">
      <alignment vertical="center"/>
    </xf>
    <xf numFmtId="0" fontId="0" fillId="32" borderId="16" xfId="0" applyFont="1" applyFill="1" applyBorder="1" applyAlignment="1">
      <alignment horizontal="center" vertical="center"/>
    </xf>
    <xf numFmtId="0" fontId="0" fillId="0" borderId="0" xfId="0" applyBorder="1" applyAlignment="1">
      <alignment vertical="center"/>
    </xf>
    <xf numFmtId="0" fontId="0" fillId="0" borderId="17" xfId="0" applyBorder="1" applyAlignment="1">
      <alignment vertical="center"/>
    </xf>
    <xf numFmtId="0" fontId="0" fillId="0" borderId="12" xfId="0" applyNumberFormat="1" applyFont="1" applyBorder="1" applyAlignment="1">
      <alignment horizontal="left" vertical="center"/>
    </xf>
    <xf numFmtId="0" fontId="0" fillId="0" borderId="0" xfId="0" applyFont="1" applyAlignment="1">
      <alignment horizontal="left" vertical="center"/>
    </xf>
    <xf numFmtId="0" fontId="0" fillId="0" borderId="18" xfId="0"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0" xfId="0" applyFont="1" applyAlignment="1">
      <alignment horizontal="center" vertical="center"/>
    </xf>
    <xf numFmtId="0" fontId="0" fillId="0" borderId="21" xfId="0" applyNumberFormat="1" applyFont="1" applyBorder="1" applyAlignment="1">
      <alignment horizontal="center" vertical="center"/>
    </xf>
    <xf numFmtId="0" fontId="0" fillId="0" borderId="21"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0" xfId="0" applyNumberFormat="1" applyFont="1" applyBorder="1" applyAlignment="1">
      <alignment horizontal="center" vertical="center"/>
    </xf>
    <xf numFmtId="0" fontId="0" fillId="33" borderId="0" xfId="0" applyNumberFormat="1" applyFont="1" applyFill="1" applyBorder="1" applyAlignment="1">
      <alignment vertical="center"/>
    </xf>
    <xf numFmtId="0" fontId="0" fillId="0" borderId="24"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4" xfId="0" applyNumberFormat="1" applyBorder="1" applyAlignment="1">
      <alignment vertical="center"/>
    </xf>
    <xf numFmtId="0" fontId="0" fillId="0" borderId="22" xfId="0" applyNumberFormat="1" applyFont="1" applyBorder="1" applyAlignment="1">
      <alignment vertical="center"/>
    </xf>
    <xf numFmtId="0" fontId="0" fillId="0" borderId="27"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0" fillId="32" borderId="27" xfId="0" applyNumberFormat="1" applyFont="1" applyFill="1" applyBorder="1" applyAlignment="1">
      <alignment vertical="center"/>
    </xf>
    <xf numFmtId="0" fontId="0" fillId="32" borderId="28" xfId="0" applyNumberFormat="1" applyFont="1" applyFill="1" applyBorder="1" applyAlignment="1">
      <alignment vertical="center"/>
    </xf>
    <xf numFmtId="0" fontId="0" fillId="32" borderId="29" xfId="0" applyNumberFormat="1" applyFont="1" applyFill="1" applyBorder="1" applyAlignment="1">
      <alignment vertical="center"/>
    </xf>
    <xf numFmtId="0" fontId="0" fillId="32" borderId="28" xfId="0" applyFont="1" applyFill="1" applyBorder="1" applyAlignment="1">
      <alignment vertical="center"/>
    </xf>
    <xf numFmtId="0" fontId="0" fillId="32" borderId="29" xfId="0" applyFont="1" applyFill="1" applyBorder="1" applyAlignment="1">
      <alignment vertical="center"/>
    </xf>
    <xf numFmtId="0" fontId="0" fillId="32" borderId="30" xfId="0" applyNumberFormat="1" applyFont="1" applyFill="1" applyBorder="1" applyAlignment="1">
      <alignment vertical="center"/>
    </xf>
    <xf numFmtId="0" fontId="0" fillId="32" borderId="31" xfId="0" applyNumberFormat="1" applyFont="1" applyFill="1" applyBorder="1" applyAlignment="1">
      <alignment vertical="center"/>
    </xf>
    <xf numFmtId="0" fontId="0" fillId="32" borderId="31" xfId="0" applyFont="1" applyFill="1" applyBorder="1" applyAlignment="1">
      <alignment vertical="center"/>
    </xf>
    <xf numFmtId="0" fontId="0" fillId="32" borderId="32" xfId="0" applyFont="1" applyFill="1" applyBorder="1" applyAlignment="1">
      <alignment vertical="center"/>
    </xf>
    <xf numFmtId="2" fontId="0" fillId="0" borderId="30" xfId="0" applyNumberFormat="1" applyBorder="1" applyAlignment="1">
      <alignment vertical="center"/>
    </xf>
    <xf numFmtId="2" fontId="0" fillId="0" borderId="31" xfId="0" applyNumberFormat="1" applyBorder="1" applyAlignment="1">
      <alignment vertical="center"/>
    </xf>
    <xf numFmtId="2" fontId="0" fillId="0" borderId="32" xfId="0" applyNumberFormat="1" applyBorder="1" applyAlignment="1">
      <alignment vertical="center"/>
    </xf>
    <xf numFmtId="176" fontId="0" fillId="0" borderId="30" xfId="0" applyNumberFormat="1" applyBorder="1" applyAlignment="1">
      <alignment vertical="center"/>
    </xf>
    <xf numFmtId="176" fontId="0" fillId="0" borderId="31" xfId="0" applyNumberFormat="1" applyBorder="1" applyAlignment="1">
      <alignment vertical="center"/>
    </xf>
    <xf numFmtId="176" fontId="0" fillId="0" borderId="32" xfId="0" applyNumberFormat="1" applyBorder="1" applyAlignment="1">
      <alignment vertical="center"/>
    </xf>
    <xf numFmtId="0" fontId="0" fillId="32" borderId="27" xfId="0" applyFont="1" applyFill="1" applyBorder="1" applyAlignment="1">
      <alignment vertical="center"/>
    </xf>
    <xf numFmtId="0" fontId="0" fillId="32" borderId="30" xfId="0" applyFont="1" applyFill="1" applyBorder="1" applyAlignment="1">
      <alignment vertical="center"/>
    </xf>
    <xf numFmtId="2" fontId="0" fillId="0" borderId="33" xfId="0" applyNumberFormat="1" applyBorder="1" applyAlignment="1">
      <alignment vertical="center"/>
    </xf>
    <xf numFmtId="2" fontId="0" fillId="0" borderId="34" xfId="0" applyNumberFormat="1" applyBorder="1" applyAlignment="1">
      <alignment vertical="center"/>
    </xf>
    <xf numFmtId="2" fontId="0" fillId="0" borderId="35" xfId="0" applyNumberFormat="1" applyBorder="1" applyAlignment="1">
      <alignment vertical="center"/>
    </xf>
    <xf numFmtId="0" fontId="0" fillId="32" borderId="36" xfId="0" applyNumberFormat="1" applyFont="1" applyFill="1" applyBorder="1" applyAlignment="1">
      <alignment vertical="center"/>
    </xf>
    <xf numFmtId="0" fontId="0" fillId="32" borderId="37" xfId="0" applyFill="1" applyBorder="1" applyAlignment="1">
      <alignment vertical="center"/>
    </xf>
    <xf numFmtId="0" fontId="0" fillId="32" borderId="38" xfId="0" applyFill="1" applyBorder="1" applyAlignment="1">
      <alignment vertical="center"/>
    </xf>
    <xf numFmtId="0" fontId="5" fillId="0" borderId="10" xfId="0" applyNumberFormat="1" applyFont="1" applyBorder="1" applyAlignment="1">
      <alignment horizontal="left"/>
    </xf>
    <xf numFmtId="0" fontId="0" fillId="0" borderId="10" xfId="0" applyNumberFormat="1" applyFont="1" applyBorder="1" applyAlignment="1">
      <alignment horizontal="center"/>
    </xf>
    <xf numFmtId="0" fontId="5" fillId="0" borderId="11" xfId="0" applyNumberFormat="1" applyFont="1" applyBorder="1" applyAlignment="1">
      <alignment/>
    </xf>
    <xf numFmtId="0" fontId="5" fillId="0" borderId="10" xfId="0" applyNumberFormat="1" applyFont="1" applyBorder="1" applyAlignment="1">
      <alignment/>
    </xf>
    <xf numFmtId="0" fontId="0" fillId="0" borderId="10" xfId="0" applyBorder="1" applyAlignment="1">
      <alignment/>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www.forum-design.co.jp/" TargetMode="External" /><Relationship Id="rId3" Type="http://schemas.openxmlformats.org/officeDocument/2006/relationships/hyperlink" Target="http://www.forum-design.co.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8</xdr:row>
      <xdr:rowOff>9525</xdr:rowOff>
    </xdr:from>
    <xdr:to>
      <xdr:col>4</xdr:col>
      <xdr:colOff>0</xdr:colOff>
      <xdr:row>8</xdr:row>
      <xdr:rowOff>152400</xdr:rowOff>
    </xdr:to>
    <xdr:sp>
      <xdr:nvSpPr>
        <xdr:cNvPr id="1" name="Rectangle 1" descr="右上がり対角線"/>
        <xdr:cNvSpPr>
          <a:spLocks/>
        </xdr:cNvSpPr>
      </xdr:nvSpPr>
      <xdr:spPr>
        <a:xfrm>
          <a:off x="1495425" y="3562350"/>
          <a:ext cx="1143000" cy="14287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xdr:row>
      <xdr:rowOff>219075</xdr:rowOff>
    </xdr:from>
    <xdr:to>
      <xdr:col>3</xdr:col>
      <xdr:colOff>9525</xdr:colOff>
      <xdr:row>8</xdr:row>
      <xdr:rowOff>9525</xdr:rowOff>
    </xdr:to>
    <xdr:sp>
      <xdr:nvSpPr>
        <xdr:cNvPr id="2" name="Line 2"/>
        <xdr:cNvSpPr>
          <a:spLocks/>
        </xdr:cNvSpPr>
      </xdr:nvSpPr>
      <xdr:spPr>
        <a:xfrm>
          <a:off x="2057400" y="3086100"/>
          <a:ext cx="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8</xdr:row>
      <xdr:rowOff>0</xdr:rowOff>
    </xdr:from>
    <xdr:to>
      <xdr:col>3</xdr:col>
      <xdr:colOff>9525</xdr:colOff>
      <xdr:row>14</xdr:row>
      <xdr:rowOff>9525</xdr:rowOff>
    </xdr:to>
    <xdr:sp>
      <xdr:nvSpPr>
        <xdr:cNvPr id="3" name="Line 4"/>
        <xdr:cNvSpPr>
          <a:spLocks/>
        </xdr:cNvSpPr>
      </xdr:nvSpPr>
      <xdr:spPr>
        <a:xfrm>
          <a:off x="2057400" y="3552825"/>
          <a:ext cx="0"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14</xdr:row>
      <xdr:rowOff>0</xdr:rowOff>
    </xdr:from>
    <xdr:to>
      <xdr:col>3</xdr:col>
      <xdr:colOff>581025</xdr:colOff>
      <xdr:row>14</xdr:row>
      <xdr:rowOff>0</xdr:rowOff>
    </xdr:to>
    <xdr:sp>
      <xdr:nvSpPr>
        <xdr:cNvPr id="4" name="Line 5"/>
        <xdr:cNvSpPr>
          <a:spLocks/>
        </xdr:cNvSpPr>
      </xdr:nvSpPr>
      <xdr:spPr>
        <a:xfrm>
          <a:off x="2057400" y="49244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8</xdr:row>
      <xdr:rowOff>0</xdr:rowOff>
    </xdr:from>
    <xdr:to>
      <xdr:col>4</xdr:col>
      <xdr:colOff>0</xdr:colOff>
      <xdr:row>14</xdr:row>
      <xdr:rowOff>9525</xdr:rowOff>
    </xdr:to>
    <xdr:sp>
      <xdr:nvSpPr>
        <xdr:cNvPr id="5" name="Line 6"/>
        <xdr:cNvSpPr>
          <a:spLocks/>
        </xdr:cNvSpPr>
      </xdr:nvSpPr>
      <xdr:spPr>
        <a:xfrm>
          <a:off x="2066925" y="3552825"/>
          <a:ext cx="571500"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504825</xdr:colOff>
      <xdr:row>13</xdr:row>
      <xdr:rowOff>142875</xdr:rowOff>
    </xdr:from>
    <xdr:to>
      <xdr:col>4</xdr:col>
      <xdr:colOff>76200</xdr:colOff>
      <xdr:row>14</xdr:row>
      <xdr:rowOff>76200</xdr:rowOff>
    </xdr:to>
    <xdr:sp>
      <xdr:nvSpPr>
        <xdr:cNvPr id="6" name="Rectangle 3"/>
        <xdr:cNvSpPr>
          <a:spLocks/>
        </xdr:cNvSpPr>
      </xdr:nvSpPr>
      <xdr:spPr>
        <a:xfrm>
          <a:off x="2552700" y="4838700"/>
          <a:ext cx="161925" cy="161925"/>
        </a:xfrm>
        <a:prstGeom prst="rect">
          <a:avLst/>
        </a:prstGeom>
        <a:solidFill>
          <a:srgbClr val="FF000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171450</xdr:rowOff>
    </xdr:from>
    <xdr:to>
      <xdr:col>4</xdr:col>
      <xdr:colOff>0</xdr:colOff>
      <xdr:row>13</xdr:row>
      <xdr:rowOff>142875</xdr:rowOff>
    </xdr:to>
    <xdr:sp>
      <xdr:nvSpPr>
        <xdr:cNvPr id="7" name="Line 7"/>
        <xdr:cNvSpPr>
          <a:spLocks/>
        </xdr:cNvSpPr>
      </xdr:nvSpPr>
      <xdr:spPr>
        <a:xfrm>
          <a:off x="2638425" y="46386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14</xdr:row>
      <xdr:rowOff>171450</xdr:rowOff>
    </xdr:from>
    <xdr:to>
      <xdr:col>4</xdr:col>
      <xdr:colOff>66675</xdr:colOff>
      <xdr:row>15</xdr:row>
      <xdr:rowOff>66675</xdr:rowOff>
    </xdr:to>
    <xdr:sp>
      <xdr:nvSpPr>
        <xdr:cNvPr id="8" name="Oval 8"/>
        <xdr:cNvSpPr>
          <a:spLocks/>
        </xdr:cNvSpPr>
      </xdr:nvSpPr>
      <xdr:spPr>
        <a:xfrm>
          <a:off x="2581275" y="5095875"/>
          <a:ext cx="123825" cy="1238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14</xdr:row>
      <xdr:rowOff>171450</xdr:rowOff>
    </xdr:from>
    <xdr:to>
      <xdr:col>6</xdr:col>
      <xdr:colOff>57150</xdr:colOff>
      <xdr:row>15</xdr:row>
      <xdr:rowOff>66675</xdr:rowOff>
    </xdr:to>
    <xdr:sp>
      <xdr:nvSpPr>
        <xdr:cNvPr id="9" name="Oval 9"/>
        <xdr:cNvSpPr>
          <a:spLocks/>
        </xdr:cNvSpPr>
      </xdr:nvSpPr>
      <xdr:spPr>
        <a:xfrm>
          <a:off x="3752850" y="5095875"/>
          <a:ext cx="123825" cy="1238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161925</xdr:rowOff>
    </xdr:from>
    <xdr:to>
      <xdr:col>4</xdr:col>
      <xdr:colOff>66675</xdr:colOff>
      <xdr:row>17</xdr:row>
      <xdr:rowOff>57150</xdr:rowOff>
    </xdr:to>
    <xdr:sp>
      <xdr:nvSpPr>
        <xdr:cNvPr id="10" name="Oval 10"/>
        <xdr:cNvSpPr>
          <a:spLocks/>
        </xdr:cNvSpPr>
      </xdr:nvSpPr>
      <xdr:spPr>
        <a:xfrm>
          <a:off x="2581275" y="5543550"/>
          <a:ext cx="123825" cy="1238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16</xdr:row>
      <xdr:rowOff>161925</xdr:rowOff>
    </xdr:from>
    <xdr:to>
      <xdr:col>6</xdr:col>
      <xdr:colOff>57150</xdr:colOff>
      <xdr:row>17</xdr:row>
      <xdr:rowOff>57150</xdr:rowOff>
    </xdr:to>
    <xdr:sp>
      <xdr:nvSpPr>
        <xdr:cNvPr id="11" name="Oval 11"/>
        <xdr:cNvSpPr>
          <a:spLocks/>
        </xdr:cNvSpPr>
      </xdr:nvSpPr>
      <xdr:spPr>
        <a:xfrm>
          <a:off x="3752850" y="5543550"/>
          <a:ext cx="123825" cy="1238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18</xdr:row>
      <xdr:rowOff>171450</xdr:rowOff>
    </xdr:from>
    <xdr:to>
      <xdr:col>4</xdr:col>
      <xdr:colOff>66675</xdr:colOff>
      <xdr:row>19</xdr:row>
      <xdr:rowOff>66675</xdr:rowOff>
    </xdr:to>
    <xdr:sp>
      <xdr:nvSpPr>
        <xdr:cNvPr id="12" name="Oval 12"/>
        <xdr:cNvSpPr>
          <a:spLocks/>
        </xdr:cNvSpPr>
      </xdr:nvSpPr>
      <xdr:spPr>
        <a:xfrm>
          <a:off x="2581275" y="6010275"/>
          <a:ext cx="123825" cy="1238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18</xdr:row>
      <xdr:rowOff>171450</xdr:rowOff>
    </xdr:from>
    <xdr:to>
      <xdr:col>6</xdr:col>
      <xdr:colOff>57150</xdr:colOff>
      <xdr:row>19</xdr:row>
      <xdr:rowOff>66675</xdr:rowOff>
    </xdr:to>
    <xdr:sp>
      <xdr:nvSpPr>
        <xdr:cNvPr id="13" name="Oval 13"/>
        <xdr:cNvSpPr>
          <a:spLocks/>
        </xdr:cNvSpPr>
      </xdr:nvSpPr>
      <xdr:spPr>
        <a:xfrm>
          <a:off x="3752850" y="6010275"/>
          <a:ext cx="123825" cy="1238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20</xdr:row>
      <xdr:rowOff>161925</xdr:rowOff>
    </xdr:from>
    <xdr:to>
      <xdr:col>4</xdr:col>
      <xdr:colOff>66675</xdr:colOff>
      <xdr:row>21</xdr:row>
      <xdr:rowOff>57150</xdr:rowOff>
    </xdr:to>
    <xdr:sp>
      <xdr:nvSpPr>
        <xdr:cNvPr id="14" name="Oval 14"/>
        <xdr:cNvSpPr>
          <a:spLocks/>
        </xdr:cNvSpPr>
      </xdr:nvSpPr>
      <xdr:spPr>
        <a:xfrm>
          <a:off x="2581275" y="6457950"/>
          <a:ext cx="123825" cy="1238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20</xdr:row>
      <xdr:rowOff>161925</xdr:rowOff>
    </xdr:from>
    <xdr:to>
      <xdr:col>6</xdr:col>
      <xdr:colOff>57150</xdr:colOff>
      <xdr:row>21</xdr:row>
      <xdr:rowOff>57150</xdr:rowOff>
    </xdr:to>
    <xdr:sp>
      <xdr:nvSpPr>
        <xdr:cNvPr id="15" name="Oval 15"/>
        <xdr:cNvSpPr>
          <a:spLocks/>
        </xdr:cNvSpPr>
      </xdr:nvSpPr>
      <xdr:spPr>
        <a:xfrm>
          <a:off x="3752850" y="6457950"/>
          <a:ext cx="123825" cy="1238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22</xdr:row>
      <xdr:rowOff>161925</xdr:rowOff>
    </xdr:from>
    <xdr:to>
      <xdr:col>4</xdr:col>
      <xdr:colOff>66675</xdr:colOff>
      <xdr:row>23</xdr:row>
      <xdr:rowOff>57150</xdr:rowOff>
    </xdr:to>
    <xdr:sp>
      <xdr:nvSpPr>
        <xdr:cNvPr id="16" name="Oval 16"/>
        <xdr:cNvSpPr>
          <a:spLocks/>
        </xdr:cNvSpPr>
      </xdr:nvSpPr>
      <xdr:spPr>
        <a:xfrm>
          <a:off x="2581275" y="6915150"/>
          <a:ext cx="123825" cy="1238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22</xdr:row>
      <xdr:rowOff>161925</xdr:rowOff>
    </xdr:from>
    <xdr:to>
      <xdr:col>6</xdr:col>
      <xdr:colOff>57150</xdr:colOff>
      <xdr:row>23</xdr:row>
      <xdr:rowOff>57150</xdr:rowOff>
    </xdr:to>
    <xdr:sp>
      <xdr:nvSpPr>
        <xdr:cNvPr id="17" name="Oval 17"/>
        <xdr:cNvSpPr>
          <a:spLocks/>
        </xdr:cNvSpPr>
      </xdr:nvSpPr>
      <xdr:spPr>
        <a:xfrm>
          <a:off x="3752850" y="6915150"/>
          <a:ext cx="123825" cy="1238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14</xdr:row>
      <xdr:rowOff>142875</xdr:rowOff>
    </xdr:from>
    <xdr:to>
      <xdr:col>11</xdr:col>
      <xdr:colOff>57150</xdr:colOff>
      <xdr:row>14</xdr:row>
      <xdr:rowOff>142875</xdr:rowOff>
    </xdr:to>
    <xdr:sp>
      <xdr:nvSpPr>
        <xdr:cNvPr id="18" name="Line 18"/>
        <xdr:cNvSpPr>
          <a:spLocks/>
        </xdr:cNvSpPr>
      </xdr:nvSpPr>
      <xdr:spPr>
        <a:xfrm>
          <a:off x="3248025" y="5067300"/>
          <a:ext cx="3581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14</xdr:row>
      <xdr:rowOff>123825</xdr:rowOff>
    </xdr:from>
    <xdr:to>
      <xdr:col>5</xdr:col>
      <xdr:colOff>142875</xdr:colOff>
      <xdr:row>23</xdr:row>
      <xdr:rowOff>0</xdr:rowOff>
    </xdr:to>
    <xdr:sp>
      <xdr:nvSpPr>
        <xdr:cNvPr id="19" name="Line 19"/>
        <xdr:cNvSpPr>
          <a:spLocks/>
        </xdr:cNvSpPr>
      </xdr:nvSpPr>
      <xdr:spPr>
        <a:xfrm flipV="1">
          <a:off x="3371850" y="5048250"/>
          <a:ext cx="0" cy="1933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333375</xdr:colOff>
      <xdr:row>14</xdr:row>
      <xdr:rowOff>123825</xdr:rowOff>
    </xdr:from>
    <xdr:to>
      <xdr:col>5</xdr:col>
      <xdr:colOff>333375</xdr:colOff>
      <xdr:row>19</xdr:row>
      <xdr:rowOff>0</xdr:rowOff>
    </xdr:to>
    <xdr:sp>
      <xdr:nvSpPr>
        <xdr:cNvPr id="20" name="Line 20"/>
        <xdr:cNvSpPr>
          <a:spLocks/>
        </xdr:cNvSpPr>
      </xdr:nvSpPr>
      <xdr:spPr>
        <a:xfrm flipV="1">
          <a:off x="3562350" y="5048250"/>
          <a:ext cx="0"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14</xdr:row>
      <xdr:rowOff>95250</xdr:rowOff>
    </xdr:from>
    <xdr:to>
      <xdr:col>10</xdr:col>
      <xdr:colOff>381000</xdr:colOff>
      <xdr:row>24</xdr:row>
      <xdr:rowOff>57150</xdr:rowOff>
    </xdr:to>
    <xdr:sp>
      <xdr:nvSpPr>
        <xdr:cNvPr id="21" name="Line 21"/>
        <xdr:cNvSpPr>
          <a:spLocks/>
        </xdr:cNvSpPr>
      </xdr:nvSpPr>
      <xdr:spPr>
        <a:xfrm>
          <a:off x="6562725" y="5019675"/>
          <a:ext cx="0" cy="2247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581025</xdr:colOff>
      <xdr:row>14</xdr:row>
      <xdr:rowOff>142875</xdr:rowOff>
    </xdr:from>
    <xdr:to>
      <xdr:col>10</xdr:col>
      <xdr:colOff>381000</xdr:colOff>
      <xdr:row>19</xdr:row>
      <xdr:rowOff>9525</xdr:rowOff>
    </xdr:to>
    <xdr:sp>
      <xdr:nvSpPr>
        <xdr:cNvPr id="22" name="Line 23"/>
        <xdr:cNvSpPr>
          <a:spLocks/>
        </xdr:cNvSpPr>
      </xdr:nvSpPr>
      <xdr:spPr>
        <a:xfrm flipV="1">
          <a:off x="3810000" y="5067300"/>
          <a:ext cx="2752725"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19</xdr:row>
      <xdr:rowOff>0</xdr:rowOff>
    </xdr:from>
    <xdr:to>
      <xdr:col>10</xdr:col>
      <xdr:colOff>381000</xdr:colOff>
      <xdr:row>19</xdr:row>
      <xdr:rowOff>0</xdr:rowOff>
    </xdr:to>
    <xdr:sp>
      <xdr:nvSpPr>
        <xdr:cNvPr id="23" name="Line 24"/>
        <xdr:cNvSpPr>
          <a:spLocks/>
        </xdr:cNvSpPr>
      </xdr:nvSpPr>
      <xdr:spPr>
        <a:xfrm>
          <a:off x="3819525" y="6067425"/>
          <a:ext cx="2743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23</xdr:row>
      <xdr:rowOff>0</xdr:rowOff>
    </xdr:from>
    <xdr:to>
      <xdr:col>10</xdr:col>
      <xdr:colOff>381000</xdr:colOff>
      <xdr:row>23</xdr:row>
      <xdr:rowOff>0</xdr:rowOff>
    </xdr:to>
    <xdr:sp>
      <xdr:nvSpPr>
        <xdr:cNvPr id="24" name="Line 25"/>
        <xdr:cNvSpPr>
          <a:spLocks/>
        </xdr:cNvSpPr>
      </xdr:nvSpPr>
      <xdr:spPr>
        <a:xfrm>
          <a:off x="3819525" y="6981825"/>
          <a:ext cx="2743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581025</xdr:colOff>
      <xdr:row>14</xdr:row>
      <xdr:rowOff>142875</xdr:rowOff>
    </xdr:from>
    <xdr:to>
      <xdr:col>10</xdr:col>
      <xdr:colOff>381000</xdr:colOff>
      <xdr:row>23</xdr:row>
      <xdr:rowOff>0</xdr:rowOff>
    </xdr:to>
    <xdr:sp>
      <xdr:nvSpPr>
        <xdr:cNvPr id="25" name="Line 26"/>
        <xdr:cNvSpPr>
          <a:spLocks/>
        </xdr:cNvSpPr>
      </xdr:nvSpPr>
      <xdr:spPr>
        <a:xfrm flipV="1">
          <a:off x="3810000" y="5067300"/>
          <a:ext cx="2752725" cy="1914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14</xdr:row>
      <xdr:rowOff>152400</xdr:rowOff>
    </xdr:from>
    <xdr:to>
      <xdr:col>10</xdr:col>
      <xdr:colOff>390525</xdr:colOff>
      <xdr:row>20</xdr:row>
      <xdr:rowOff>200025</xdr:rowOff>
    </xdr:to>
    <xdr:sp>
      <xdr:nvSpPr>
        <xdr:cNvPr id="26" name="Line 27"/>
        <xdr:cNvSpPr>
          <a:spLocks/>
        </xdr:cNvSpPr>
      </xdr:nvSpPr>
      <xdr:spPr>
        <a:xfrm flipH="1">
          <a:off x="5105400" y="5076825"/>
          <a:ext cx="146685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276225</xdr:colOff>
      <xdr:row>18</xdr:row>
      <xdr:rowOff>47625</xdr:rowOff>
    </xdr:from>
    <xdr:to>
      <xdr:col>11</xdr:col>
      <xdr:colOff>561975</xdr:colOff>
      <xdr:row>24</xdr:row>
      <xdr:rowOff>95250</xdr:rowOff>
    </xdr:to>
    <xdr:sp>
      <xdr:nvSpPr>
        <xdr:cNvPr id="27" name="Line 28"/>
        <xdr:cNvSpPr>
          <a:spLocks/>
        </xdr:cNvSpPr>
      </xdr:nvSpPr>
      <xdr:spPr>
        <a:xfrm flipH="1">
          <a:off x="5867400" y="5886450"/>
          <a:ext cx="146685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14</xdr:row>
      <xdr:rowOff>142875</xdr:rowOff>
    </xdr:from>
    <xdr:to>
      <xdr:col>11</xdr:col>
      <xdr:colOff>571500</xdr:colOff>
      <xdr:row>18</xdr:row>
      <xdr:rowOff>47625</xdr:rowOff>
    </xdr:to>
    <xdr:sp>
      <xdr:nvSpPr>
        <xdr:cNvPr id="28" name="Line 31"/>
        <xdr:cNvSpPr>
          <a:spLocks/>
        </xdr:cNvSpPr>
      </xdr:nvSpPr>
      <xdr:spPr>
        <a:xfrm>
          <a:off x="6562725" y="5067300"/>
          <a:ext cx="78105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20</xdr:row>
      <xdr:rowOff>200025</xdr:rowOff>
    </xdr:from>
    <xdr:to>
      <xdr:col>9</xdr:col>
      <xdr:colOff>295275</xdr:colOff>
      <xdr:row>24</xdr:row>
      <xdr:rowOff>104775</xdr:rowOff>
    </xdr:to>
    <xdr:sp>
      <xdr:nvSpPr>
        <xdr:cNvPr id="29" name="Line 32"/>
        <xdr:cNvSpPr>
          <a:spLocks/>
        </xdr:cNvSpPr>
      </xdr:nvSpPr>
      <xdr:spPr>
        <a:xfrm>
          <a:off x="5105400" y="6496050"/>
          <a:ext cx="78105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276225</xdr:colOff>
      <xdr:row>17</xdr:row>
      <xdr:rowOff>161925</xdr:rowOff>
    </xdr:from>
    <xdr:to>
      <xdr:col>10</xdr:col>
      <xdr:colOff>466725</xdr:colOff>
      <xdr:row>21</xdr:row>
      <xdr:rowOff>66675</xdr:rowOff>
    </xdr:to>
    <xdr:sp>
      <xdr:nvSpPr>
        <xdr:cNvPr id="30" name="Line 33"/>
        <xdr:cNvSpPr>
          <a:spLocks/>
        </xdr:cNvSpPr>
      </xdr:nvSpPr>
      <xdr:spPr>
        <a:xfrm>
          <a:off x="5867400" y="5772150"/>
          <a:ext cx="78105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476250</xdr:colOff>
      <xdr:row>19</xdr:row>
      <xdr:rowOff>57150</xdr:rowOff>
    </xdr:from>
    <xdr:to>
      <xdr:col>10</xdr:col>
      <xdr:colOff>76200</xdr:colOff>
      <xdr:row>22</xdr:row>
      <xdr:rowOff>190500</xdr:rowOff>
    </xdr:to>
    <xdr:sp>
      <xdr:nvSpPr>
        <xdr:cNvPr id="31" name="Line 34"/>
        <xdr:cNvSpPr>
          <a:spLocks/>
        </xdr:cNvSpPr>
      </xdr:nvSpPr>
      <xdr:spPr>
        <a:xfrm>
          <a:off x="5476875" y="6124575"/>
          <a:ext cx="78105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16</xdr:row>
      <xdr:rowOff>38100</xdr:rowOff>
    </xdr:from>
    <xdr:to>
      <xdr:col>11</xdr:col>
      <xdr:colOff>200025</xdr:colOff>
      <xdr:row>19</xdr:row>
      <xdr:rowOff>171450</xdr:rowOff>
    </xdr:to>
    <xdr:sp>
      <xdr:nvSpPr>
        <xdr:cNvPr id="32" name="Line 35"/>
        <xdr:cNvSpPr>
          <a:spLocks/>
        </xdr:cNvSpPr>
      </xdr:nvSpPr>
      <xdr:spPr>
        <a:xfrm>
          <a:off x="6191250" y="5419725"/>
          <a:ext cx="78105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638175</xdr:colOff>
      <xdr:row>0</xdr:row>
      <xdr:rowOff>0</xdr:rowOff>
    </xdr:from>
    <xdr:to>
      <xdr:col>13</xdr:col>
      <xdr:colOff>504825</xdr:colOff>
      <xdr:row>0</xdr:row>
      <xdr:rowOff>1428750</xdr:rowOff>
    </xdr:to>
    <xdr:pic>
      <xdr:nvPicPr>
        <xdr:cNvPr id="33" name="図 34">
          <a:hlinkClick r:id="rId3"/>
        </xdr:cNvPr>
        <xdr:cNvPicPr preferRelativeResize="1">
          <a:picLocks noChangeAspect="1"/>
        </xdr:cNvPicPr>
      </xdr:nvPicPr>
      <xdr:blipFill>
        <a:blip r:embed="rId1"/>
        <a:stretch>
          <a:fillRect/>
        </a:stretch>
      </xdr:blipFill>
      <xdr:spPr>
        <a:xfrm>
          <a:off x="1076325" y="0"/>
          <a:ext cx="7381875"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8"/>
  <sheetViews>
    <sheetView tabSelected="1" showOutlineSymbols="0" zoomScale="75" zoomScaleNormal="75" zoomScalePageLayoutView="0" workbookViewId="0" topLeftCell="A1">
      <selection activeCell="R15" sqref="R15"/>
    </sheetView>
  </sheetViews>
  <sheetFormatPr defaultColWidth="9.75390625" defaultRowHeight="14.25"/>
  <cols>
    <col min="1" max="1" width="5.75390625" style="2" customWidth="1"/>
    <col min="2" max="2" width="9.75390625" style="2" customWidth="1"/>
    <col min="3" max="3" width="11.375" style="2" customWidth="1"/>
    <col min="4" max="13" width="7.75390625" style="2" customWidth="1"/>
    <col min="14" max="14" width="11.125" style="2" customWidth="1"/>
    <col min="15" max="15" width="5.75390625" style="2" customWidth="1"/>
    <col min="16" max="16384" width="9.75390625" style="2" customWidth="1"/>
  </cols>
  <sheetData>
    <row r="1" spans="2:15" ht="153.75" customHeight="1" thickBot="1" thickTop="1">
      <c r="B1" s="80" t="s">
        <v>0</v>
      </c>
      <c r="C1" s="81"/>
      <c r="D1" s="82" t="s">
        <v>1</v>
      </c>
      <c r="E1" s="83"/>
      <c r="F1" s="83"/>
      <c r="G1" s="84"/>
      <c r="H1" s="84"/>
      <c r="I1" s="84"/>
      <c r="J1" s="84"/>
      <c r="K1" s="84"/>
      <c r="L1" s="84"/>
      <c r="M1" s="84"/>
      <c r="N1" s="84"/>
      <c r="O1"/>
    </row>
    <row r="2" spans="2:15" ht="18" customHeight="1" thickTop="1">
      <c r="B2" s="4" t="s">
        <v>2</v>
      </c>
      <c r="C2" s="3"/>
      <c r="D2" s="3"/>
      <c r="E2" s="3"/>
      <c r="F2" s="3"/>
      <c r="G2" s="3"/>
      <c r="H2" s="3"/>
      <c r="I2" s="3"/>
      <c r="J2" s="3"/>
      <c r="K2" s="3"/>
      <c r="L2" s="3"/>
      <c r="M2" s="3"/>
      <c r="N2" s="3"/>
      <c r="O2" s="5"/>
    </row>
    <row r="3" spans="2:15" ht="18" customHeight="1">
      <c r="B3" s="6" t="s">
        <v>3</v>
      </c>
      <c r="O3" s="5"/>
    </row>
    <row r="4" spans="2:15" ht="18" customHeight="1">
      <c r="B4" s="7" t="s">
        <v>4</v>
      </c>
      <c r="E4" s="77" t="s">
        <v>5</v>
      </c>
      <c r="F4" s="78"/>
      <c r="G4" s="79"/>
      <c r="H4" s="8" t="s">
        <v>6</v>
      </c>
      <c r="O4" s="5"/>
    </row>
    <row r="5" spans="2:15" ht="18" customHeight="1">
      <c r="B5" s="7" t="s">
        <v>7</v>
      </c>
      <c r="C5" s="9"/>
      <c r="E5" s="10"/>
      <c r="F5" s="10"/>
      <c r="G5" s="10"/>
      <c r="O5" s="5"/>
    </row>
    <row r="6" spans="2:15" ht="18" customHeight="1">
      <c r="B6" s="5"/>
      <c r="D6" s="9" t="s">
        <v>8</v>
      </c>
      <c r="O6" s="5"/>
    </row>
    <row r="7" spans="2:15" ht="18" customHeight="1">
      <c r="B7" s="5"/>
      <c r="J7" s="2" t="s">
        <v>9</v>
      </c>
      <c r="O7" s="5"/>
    </row>
    <row r="8" spans="2:15" ht="18" customHeight="1">
      <c r="B8" s="5"/>
      <c r="E8" s="9" t="s">
        <v>10</v>
      </c>
      <c r="F8" s="9" t="s">
        <v>11</v>
      </c>
      <c r="J8" s="2" t="s">
        <v>12</v>
      </c>
      <c r="O8" s="5"/>
    </row>
    <row r="9" spans="2:15" ht="18" customHeight="1">
      <c r="B9" s="5"/>
      <c r="J9" s="9" t="s">
        <v>13</v>
      </c>
      <c r="O9" s="5"/>
    </row>
    <row r="10" spans="2:15" ht="18" customHeight="1">
      <c r="B10" s="5"/>
      <c r="F10" s="9" t="s">
        <v>14</v>
      </c>
      <c r="H10" s="9"/>
      <c r="K10" s="9" t="s">
        <v>15</v>
      </c>
      <c r="O10" s="5"/>
    </row>
    <row r="11" spans="2:15" ht="18" customHeight="1">
      <c r="B11" s="5"/>
      <c r="D11" s="11" t="s">
        <v>78</v>
      </c>
      <c r="J11" s="9" t="s">
        <v>16</v>
      </c>
      <c r="O11" s="5"/>
    </row>
    <row r="12" spans="2:15" ht="18" customHeight="1">
      <c r="B12" s="5"/>
      <c r="C12" s="11" t="s">
        <v>17</v>
      </c>
      <c r="K12" s="9" t="s">
        <v>18</v>
      </c>
      <c r="O12" s="5"/>
    </row>
    <row r="13" spans="2:15" ht="18" customHeight="1">
      <c r="B13" s="5"/>
      <c r="E13" s="9" t="s">
        <v>19</v>
      </c>
      <c r="O13" s="5"/>
    </row>
    <row r="14" spans="2:15" ht="18" customHeight="1">
      <c r="B14" s="5"/>
      <c r="J14" s="12"/>
      <c r="L14" s="13" t="s">
        <v>20</v>
      </c>
      <c r="O14" s="5"/>
    </row>
    <row r="15" spans="2:15" ht="18" customHeight="1">
      <c r="B15" s="5"/>
      <c r="D15" s="14" t="s">
        <v>21</v>
      </c>
      <c r="E15" s="14" t="s">
        <v>22</v>
      </c>
      <c r="F15" s="9"/>
      <c r="G15" s="1" t="s">
        <v>23</v>
      </c>
      <c r="K15" s="15">
        <v>1</v>
      </c>
      <c r="L15" s="13" t="s">
        <v>24</v>
      </c>
      <c r="M15" s="16" t="s">
        <v>25</v>
      </c>
      <c r="O15" s="5"/>
    </row>
    <row r="16" spans="2:15" ht="18" customHeight="1">
      <c r="B16" s="5"/>
      <c r="C16" s="9" t="s">
        <v>26</v>
      </c>
      <c r="D16" s="14"/>
      <c r="E16" s="17"/>
      <c r="F16" s="18"/>
      <c r="G16" s="8"/>
      <c r="J16" s="2">
        <v>2</v>
      </c>
      <c r="M16" s="16" t="s">
        <v>27</v>
      </c>
      <c r="O16" s="5"/>
    </row>
    <row r="17" spans="2:15" ht="18" customHeight="1">
      <c r="B17" s="5"/>
      <c r="D17" s="14" t="s">
        <v>28</v>
      </c>
      <c r="E17" s="19"/>
      <c r="F17" s="9"/>
      <c r="G17" s="20" t="s">
        <v>29</v>
      </c>
      <c r="I17" s="16" t="s">
        <v>30</v>
      </c>
      <c r="M17" s="16" t="s">
        <v>31</v>
      </c>
      <c r="O17" s="5"/>
    </row>
    <row r="18" spans="2:15" ht="18" customHeight="1">
      <c r="B18" s="5"/>
      <c r="D18" s="14"/>
      <c r="E18" s="17"/>
      <c r="F18" s="21" t="s">
        <v>32</v>
      </c>
      <c r="G18" s="8"/>
      <c r="J18" s="14">
        <v>3</v>
      </c>
      <c r="L18" s="11">
        <v>6</v>
      </c>
      <c r="M18" s="22" t="s">
        <v>33</v>
      </c>
      <c r="O18" s="5"/>
    </row>
    <row r="19" spans="2:15" ht="18" customHeight="1">
      <c r="B19" s="5"/>
      <c r="D19" s="14" t="s">
        <v>34</v>
      </c>
      <c r="E19" s="19"/>
      <c r="F19" s="9"/>
      <c r="G19" s="23" t="s">
        <v>35</v>
      </c>
      <c r="I19" s="2">
        <v>4</v>
      </c>
      <c r="M19" s="22" t="s">
        <v>36</v>
      </c>
      <c r="O19" s="5"/>
    </row>
    <row r="20" spans="2:15" ht="18" customHeight="1">
      <c r="B20" s="5"/>
      <c r="D20" s="14"/>
      <c r="E20" s="17"/>
      <c r="F20" s="18"/>
      <c r="G20" s="8"/>
      <c r="H20" s="13" t="s">
        <v>37</v>
      </c>
      <c r="L20" s="14">
        <v>7</v>
      </c>
      <c r="M20" s="16" t="s">
        <v>38</v>
      </c>
      <c r="O20" s="5"/>
    </row>
    <row r="21" spans="2:15" ht="18" customHeight="1">
      <c r="B21" s="5"/>
      <c r="D21" s="14" t="s">
        <v>39</v>
      </c>
      <c r="E21" s="19"/>
      <c r="F21" s="9" t="s">
        <v>40</v>
      </c>
      <c r="G21" s="20" t="s">
        <v>41</v>
      </c>
      <c r="I21" s="14">
        <v>5</v>
      </c>
      <c r="K21" s="2">
        <v>8</v>
      </c>
      <c r="L21" s="24"/>
      <c r="M21" s="22" t="s">
        <v>42</v>
      </c>
      <c r="O21" s="5"/>
    </row>
    <row r="22" spans="2:15" ht="18" customHeight="1">
      <c r="B22" s="5"/>
      <c r="D22" s="14"/>
      <c r="E22" s="17"/>
      <c r="F22" s="18"/>
      <c r="G22" s="8"/>
      <c r="H22" s="2" t="s">
        <v>43</v>
      </c>
      <c r="M22" s="25" t="s">
        <v>44</v>
      </c>
      <c r="O22" s="5"/>
    </row>
    <row r="23" spans="2:15" ht="18" customHeight="1">
      <c r="B23" s="5"/>
      <c r="E23" s="20" t="s">
        <v>45</v>
      </c>
      <c r="G23" s="20" t="s">
        <v>46</v>
      </c>
      <c r="K23" s="14">
        <v>9</v>
      </c>
      <c r="M23" s="16" t="s">
        <v>47</v>
      </c>
      <c r="O23" s="5"/>
    </row>
    <row r="24" spans="2:15" ht="18" customHeight="1">
      <c r="B24" s="6" t="s">
        <v>48</v>
      </c>
      <c r="D24" s="26">
        <v>3.01</v>
      </c>
      <c r="E24" s="27" t="s">
        <v>49</v>
      </c>
      <c r="F24" s="10"/>
      <c r="H24" s="14" t="s">
        <v>50</v>
      </c>
      <c r="M24" s="25" t="s">
        <v>51</v>
      </c>
      <c r="O24" s="5"/>
    </row>
    <row r="25" spans="2:15" ht="18" customHeight="1" thickBot="1">
      <c r="B25" s="5"/>
      <c r="D25" s="10"/>
      <c r="J25" s="2">
        <v>10</v>
      </c>
      <c r="O25" s="5"/>
    </row>
    <row r="26" spans="2:15" ht="18" customHeight="1" thickBot="1">
      <c r="B26" s="43" t="s">
        <v>52</v>
      </c>
      <c r="C26" s="52" t="s">
        <v>53</v>
      </c>
      <c r="D26" s="54" t="s">
        <v>22</v>
      </c>
      <c r="E26" s="55" t="s">
        <v>54</v>
      </c>
      <c r="F26" s="55" t="s">
        <v>55</v>
      </c>
      <c r="G26" s="55" t="s">
        <v>56</v>
      </c>
      <c r="H26" s="55" t="s">
        <v>57</v>
      </c>
      <c r="I26" s="55" t="s">
        <v>58</v>
      </c>
      <c r="J26" s="55" t="s">
        <v>59</v>
      </c>
      <c r="K26" s="55" t="s">
        <v>60</v>
      </c>
      <c r="L26" s="55" t="s">
        <v>61</v>
      </c>
      <c r="M26" s="56" t="s">
        <v>62</v>
      </c>
      <c r="N26" s="53" t="s">
        <v>63</v>
      </c>
      <c r="O26" s="5"/>
    </row>
    <row r="27" spans="2:15" ht="18" customHeight="1" thickBot="1">
      <c r="B27" s="28" t="s">
        <v>64</v>
      </c>
      <c r="C27" s="49" t="s">
        <v>65</v>
      </c>
      <c r="D27" s="57">
        <v>2000</v>
      </c>
      <c r="E27" s="58">
        <v>2000</v>
      </c>
      <c r="F27" s="58">
        <v>2000</v>
      </c>
      <c r="G27" s="58">
        <v>2000</v>
      </c>
      <c r="H27" s="58"/>
      <c r="I27" s="58"/>
      <c r="J27" s="58"/>
      <c r="K27" s="58"/>
      <c r="L27" s="58"/>
      <c r="M27" s="59"/>
      <c r="N27" s="47" t="s">
        <v>66</v>
      </c>
      <c r="O27" s="5"/>
    </row>
    <row r="28" spans="2:15" ht="12.75" customHeight="1">
      <c r="B28" s="43">
        <v>1</v>
      </c>
      <c r="C28" s="49" t="s">
        <v>67</v>
      </c>
      <c r="D28" s="57">
        <v>5.52</v>
      </c>
      <c r="E28" s="58">
        <v>5.52</v>
      </c>
      <c r="F28" s="58">
        <v>5.52</v>
      </c>
      <c r="G28" s="58">
        <v>5.52</v>
      </c>
      <c r="H28" s="60"/>
      <c r="I28" s="60"/>
      <c r="J28" s="60"/>
      <c r="K28" s="58"/>
      <c r="L28" s="60"/>
      <c r="M28" s="61"/>
      <c r="N28" s="46"/>
      <c r="O28" s="5"/>
    </row>
    <row r="29" spans="2:15" ht="12.75" customHeight="1">
      <c r="B29" s="29"/>
      <c r="C29" s="50" t="s">
        <v>68</v>
      </c>
      <c r="D29" s="62">
        <v>0</v>
      </c>
      <c r="E29" s="63">
        <v>6</v>
      </c>
      <c r="F29" s="63">
        <v>12</v>
      </c>
      <c r="G29" s="63">
        <v>18</v>
      </c>
      <c r="H29" s="64"/>
      <c r="I29" s="64"/>
      <c r="J29" s="64"/>
      <c r="K29" s="63"/>
      <c r="L29" s="64"/>
      <c r="M29" s="65"/>
      <c r="N29" s="35"/>
      <c r="O29" s="5"/>
    </row>
    <row r="30" spans="2:15" ht="12.75" customHeight="1">
      <c r="B30" s="31" t="s">
        <v>69</v>
      </c>
      <c r="C30" s="50" t="s">
        <v>21</v>
      </c>
      <c r="D30" s="66">
        <f aca="true" t="shared" si="0" ref="D30:M30">IF(D28="","",ROUND(SQRT(D28^2+D29^2),2))</f>
        <v>5.52</v>
      </c>
      <c r="E30" s="67">
        <f t="shared" si="0"/>
        <v>8.15</v>
      </c>
      <c r="F30" s="67">
        <f t="shared" si="0"/>
        <v>13.21</v>
      </c>
      <c r="G30" s="67">
        <f t="shared" si="0"/>
        <v>18.83</v>
      </c>
      <c r="H30" s="67">
        <f t="shared" si="0"/>
      </c>
      <c r="I30" s="67">
        <f t="shared" si="0"/>
      </c>
      <c r="J30" s="67">
        <f t="shared" si="0"/>
      </c>
      <c r="K30" s="67">
        <f t="shared" si="0"/>
      </c>
      <c r="L30" s="67">
        <f t="shared" si="0"/>
      </c>
      <c r="M30" s="68">
        <f t="shared" si="0"/>
      </c>
      <c r="N30" s="35"/>
      <c r="O30" s="5"/>
    </row>
    <row r="31" spans="2:15" ht="12.75" customHeight="1">
      <c r="B31" s="32"/>
      <c r="C31" s="50" t="s">
        <v>70</v>
      </c>
      <c r="D31" s="69">
        <f aca="true" t="shared" si="1" ref="D31:M31">IF(D28="","",ROUND((1.5/3.14)*(1+(D30^2/$D$24^2))^-2.5,3))</f>
        <v>0.012</v>
      </c>
      <c r="E31" s="70">
        <f t="shared" si="1"/>
        <v>0.002</v>
      </c>
      <c r="F31" s="70">
        <f t="shared" si="1"/>
        <v>0</v>
      </c>
      <c r="G31" s="70">
        <f t="shared" si="1"/>
        <v>0</v>
      </c>
      <c r="H31" s="70">
        <f t="shared" si="1"/>
      </c>
      <c r="I31" s="70">
        <f t="shared" si="1"/>
      </c>
      <c r="J31" s="70">
        <f t="shared" si="1"/>
      </c>
      <c r="K31" s="70">
        <f t="shared" si="1"/>
      </c>
      <c r="L31" s="70">
        <f t="shared" si="1"/>
      </c>
      <c r="M31" s="71">
        <f t="shared" si="1"/>
      </c>
      <c r="N31" s="35"/>
      <c r="O31" s="5"/>
    </row>
    <row r="32" spans="2:15" ht="12.75" customHeight="1" thickBot="1">
      <c r="B32" s="29"/>
      <c r="C32" s="50" t="s">
        <v>71</v>
      </c>
      <c r="D32" s="66">
        <f aca="true" t="shared" si="2" ref="D32:M32">IF(D$27="","",IF(D31="","",ROUND(D$27*D31/$D$24^2,2)))</f>
        <v>2.65</v>
      </c>
      <c r="E32" s="67">
        <f t="shared" si="2"/>
        <v>0.44</v>
      </c>
      <c r="F32" s="67">
        <f t="shared" si="2"/>
        <v>0</v>
      </c>
      <c r="G32" s="67">
        <f t="shared" si="2"/>
        <v>0</v>
      </c>
      <c r="H32" s="67">
        <f t="shared" si="2"/>
      </c>
      <c r="I32" s="67">
        <f t="shared" si="2"/>
      </c>
      <c r="J32" s="67">
        <f t="shared" si="2"/>
      </c>
      <c r="K32" s="67">
        <f t="shared" si="2"/>
      </c>
      <c r="L32" s="67">
        <f t="shared" si="2"/>
      </c>
      <c r="M32" s="68">
        <f t="shared" si="2"/>
      </c>
      <c r="N32" s="48">
        <f>SUM(D32:M32)</f>
        <v>3.09</v>
      </c>
      <c r="O32" s="5"/>
    </row>
    <row r="33" spans="2:15" ht="12.75" customHeight="1">
      <c r="B33" s="43">
        <v>2</v>
      </c>
      <c r="C33" s="49" t="s">
        <v>67</v>
      </c>
      <c r="D33" s="57">
        <v>5.52</v>
      </c>
      <c r="E33" s="58">
        <v>5.52</v>
      </c>
      <c r="F33" s="58">
        <v>5.52</v>
      </c>
      <c r="G33" s="58">
        <v>5.52</v>
      </c>
      <c r="H33" s="60"/>
      <c r="I33" s="60"/>
      <c r="J33" s="60"/>
      <c r="K33" s="60"/>
      <c r="L33" s="60"/>
      <c r="M33" s="61"/>
      <c r="N33" s="46"/>
      <c r="O33" s="5"/>
    </row>
    <row r="34" spans="2:15" ht="12.75" customHeight="1">
      <c r="B34" s="29"/>
      <c r="C34" s="50" t="s">
        <v>68</v>
      </c>
      <c r="D34" s="62">
        <v>5.4</v>
      </c>
      <c r="E34" s="63">
        <v>0.6</v>
      </c>
      <c r="F34" s="63">
        <v>6.6</v>
      </c>
      <c r="G34" s="63">
        <v>12.6</v>
      </c>
      <c r="H34" s="64"/>
      <c r="I34" s="64"/>
      <c r="J34" s="64"/>
      <c r="K34" s="64"/>
      <c r="L34" s="64"/>
      <c r="M34" s="65"/>
      <c r="N34" s="35"/>
      <c r="O34" s="5"/>
    </row>
    <row r="35" spans="2:15" ht="12.75" customHeight="1">
      <c r="B35" s="31" t="s">
        <v>72</v>
      </c>
      <c r="C35" s="50" t="s">
        <v>21</v>
      </c>
      <c r="D35" s="66">
        <f aca="true" t="shared" si="3" ref="D35:M35">IF(D33="","",ROUND(SQRT(D33^2+D34^2),2))</f>
        <v>7.72</v>
      </c>
      <c r="E35" s="67">
        <f t="shared" si="3"/>
        <v>5.55</v>
      </c>
      <c r="F35" s="67">
        <f t="shared" si="3"/>
        <v>8.6</v>
      </c>
      <c r="G35" s="67">
        <f t="shared" si="3"/>
        <v>13.76</v>
      </c>
      <c r="H35" s="67">
        <f t="shared" si="3"/>
      </c>
      <c r="I35" s="67">
        <f t="shared" si="3"/>
      </c>
      <c r="J35" s="67">
        <f t="shared" si="3"/>
      </c>
      <c r="K35" s="67">
        <f t="shared" si="3"/>
      </c>
      <c r="L35" s="67">
        <f t="shared" si="3"/>
      </c>
      <c r="M35" s="68">
        <f t="shared" si="3"/>
      </c>
      <c r="N35" s="35"/>
      <c r="O35" s="5"/>
    </row>
    <row r="36" spans="2:15" ht="12.75" customHeight="1">
      <c r="B36" s="32"/>
      <c r="C36" s="50" t="s">
        <v>70</v>
      </c>
      <c r="D36" s="69">
        <f aca="true" t="shared" si="4" ref="D36:M36">IF(D33="","",ROUND((1.5/3.14)*(1+(D35^2/$D$24^2))^-2.5,3))</f>
        <v>0.003</v>
      </c>
      <c r="E36" s="70">
        <f t="shared" si="4"/>
        <v>0.012</v>
      </c>
      <c r="F36" s="70">
        <f t="shared" si="4"/>
        <v>0.002</v>
      </c>
      <c r="G36" s="70">
        <f t="shared" si="4"/>
        <v>0</v>
      </c>
      <c r="H36" s="70">
        <f t="shared" si="4"/>
      </c>
      <c r="I36" s="70">
        <f t="shared" si="4"/>
      </c>
      <c r="J36" s="70">
        <f t="shared" si="4"/>
      </c>
      <c r="K36" s="70">
        <f t="shared" si="4"/>
      </c>
      <c r="L36" s="70">
        <f t="shared" si="4"/>
      </c>
      <c r="M36" s="71">
        <f t="shared" si="4"/>
      </c>
      <c r="N36" s="35"/>
      <c r="O36" s="5"/>
    </row>
    <row r="37" spans="2:15" ht="12.75" customHeight="1" thickBot="1">
      <c r="B37" s="29"/>
      <c r="C37" s="50" t="s">
        <v>71</v>
      </c>
      <c r="D37" s="66">
        <f aca="true" t="shared" si="5" ref="D37:M37">IF(D$27="","",IF(D36="","",ROUND(D$27*D36/$D$24^2,2)))</f>
        <v>0.66</v>
      </c>
      <c r="E37" s="67">
        <f t="shared" si="5"/>
        <v>2.65</v>
      </c>
      <c r="F37" s="67">
        <f t="shared" si="5"/>
        <v>0.44</v>
      </c>
      <c r="G37" s="67">
        <f t="shared" si="5"/>
        <v>0</v>
      </c>
      <c r="H37" s="67">
        <f t="shared" si="5"/>
      </c>
      <c r="I37" s="67">
        <f t="shared" si="5"/>
      </c>
      <c r="J37" s="67">
        <f t="shared" si="5"/>
      </c>
      <c r="K37" s="67">
        <f t="shared" si="5"/>
      </c>
      <c r="L37" s="67">
        <f t="shared" si="5"/>
      </c>
      <c r="M37" s="68">
        <f t="shared" si="5"/>
      </c>
      <c r="N37" s="48">
        <f>SUM(D37:M37)</f>
        <v>3.75</v>
      </c>
      <c r="O37" s="5"/>
    </row>
    <row r="38" spans="2:15" ht="12.75" customHeight="1">
      <c r="B38" s="43">
        <v>3</v>
      </c>
      <c r="C38" s="49" t="s">
        <v>67</v>
      </c>
      <c r="D38" s="57">
        <v>5.52</v>
      </c>
      <c r="E38" s="58">
        <v>5.52</v>
      </c>
      <c r="F38" s="58">
        <v>5.52</v>
      </c>
      <c r="G38" s="58">
        <v>5.52</v>
      </c>
      <c r="H38" s="60"/>
      <c r="I38" s="60"/>
      <c r="J38" s="60"/>
      <c r="K38" s="60"/>
      <c r="L38" s="60"/>
      <c r="M38" s="61"/>
      <c r="N38" s="46"/>
      <c r="O38" s="5"/>
    </row>
    <row r="39" spans="2:15" ht="12.75" customHeight="1">
      <c r="B39" s="29"/>
      <c r="C39" s="50" t="s">
        <v>68</v>
      </c>
      <c r="D39" s="62">
        <v>12</v>
      </c>
      <c r="E39" s="63">
        <v>6</v>
      </c>
      <c r="F39" s="63">
        <v>0</v>
      </c>
      <c r="G39" s="63">
        <v>6</v>
      </c>
      <c r="H39" s="64"/>
      <c r="I39" s="64"/>
      <c r="J39" s="64"/>
      <c r="K39" s="64"/>
      <c r="L39" s="64"/>
      <c r="M39" s="65"/>
      <c r="N39" s="35"/>
      <c r="O39" s="5"/>
    </row>
    <row r="40" spans="2:15" ht="12.75" customHeight="1">
      <c r="B40" s="31" t="s">
        <v>73</v>
      </c>
      <c r="C40" s="50" t="s">
        <v>21</v>
      </c>
      <c r="D40" s="66">
        <f aca="true" t="shared" si="6" ref="D40:M40">IF(D38="","",ROUND(SQRT(D38^2+D39^2),2))</f>
        <v>13.21</v>
      </c>
      <c r="E40" s="67">
        <f t="shared" si="6"/>
        <v>8.15</v>
      </c>
      <c r="F40" s="67">
        <f t="shared" si="6"/>
        <v>5.52</v>
      </c>
      <c r="G40" s="67">
        <f t="shared" si="6"/>
        <v>8.15</v>
      </c>
      <c r="H40" s="67">
        <f t="shared" si="6"/>
      </c>
      <c r="I40" s="67">
        <f t="shared" si="6"/>
      </c>
      <c r="J40" s="67">
        <f t="shared" si="6"/>
      </c>
      <c r="K40" s="67">
        <f t="shared" si="6"/>
      </c>
      <c r="L40" s="67">
        <f t="shared" si="6"/>
      </c>
      <c r="M40" s="68">
        <f t="shared" si="6"/>
      </c>
      <c r="N40" s="35"/>
      <c r="O40" s="5"/>
    </row>
    <row r="41" spans="2:15" ht="12.75" customHeight="1">
      <c r="B41" s="32"/>
      <c r="C41" s="50" t="s">
        <v>70</v>
      </c>
      <c r="D41" s="69">
        <f aca="true" t="shared" si="7" ref="D41:M41">IF(D38="","",ROUND((1.5/3.14)*(1+(D40^2/$D$24^2))^-2.5,3))</f>
        <v>0</v>
      </c>
      <c r="E41" s="70">
        <f t="shared" si="7"/>
        <v>0.002</v>
      </c>
      <c r="F41" s="70">
        <f t="shared" si="7"/>
        <v>0.012</v>
      </c>
      <c r="G41" s="70">
        <f t="shared" si="7"/>
        <v>0.002</v>
      </c>
      <c r="H41" s="70">
        <f t="shared" si="7"/>
      </c>
      <c r="I41" s="70">
        <f t="shared" si="7"/>
      </c>
      <c r="J41" s="70">
        <f t="shared" si="7"/>
      </c>
      <c r="K41" s="70">
        <f t="shared" si="7"/>
      </c>
      <c r="L41" s="70">
        <f t="shared" si="7"/>
      </c>
      <c r="M41" s="71">
        <f t="shared" si="7"/>
      </c>
      <c r="N41" s="35"/>
      <c r="O41" s="5"/>
    </row>
    <row r="42" spans="2:15" ht="12.75" customHeight="1" thickBot="1">
      <c r="B42" s="29"/>
      <c r="C42" s="50" t="s">
        <v>71</v>
      </c>
      <c r="D42" s="66">
        <f aca="true" t="shared" si="8" ref="D42:M42">IF(D$27="","",IF(D41="","",ROUND(D$27*D41/$D$24^2,2)))</f>
        <v>0</v>
      </c>
      <c r="E42" s="67">
        <f t="shared" si="8"/>
        <v>0.44</v>
      </c>
      <c r="F42" s="67">
        <f t="shared" si="8"/>
        <v>2.65</v>
      </c>
      <c r="G42" s="67">
        <f t="shared" si="8"/>
        <v>0.44</v>
      </c>
      <c r="H42" s="67">
        <f t="shared" si="8"/>
      </c>
      <c r="I42" s="67">
        <f t="shared" si="8"/>
      </c>
      <c r="J42" s="67">
        <f t="shared" si="8"/>
      </c>
      <c r="K42" s="67">
        <f t="shared" si="8"/>
      </c>
      <c r="L42" s="67">
        <f t="shared" si="8"/>
      </c>
      <c r="M42" s="68">
        <f t="shared" si="8"/>
      </c>
      <c r="N42" s="48">
        <f>SUM(D42:M42)</f>
        <v>3.53</v>
      </c>
      <c r="O42" s="5"/>
    </row>
    <row r="43" spans="2:15" ht="12.75" customHeight="1">
      <c r="B43" s="43">
        <v>4</v>
      </c>
      <c r="C43" s="49" t="s">
        <v>67</v>
      </c>
      <c r="D43" s="57">
        <v>5.52</v>
      </c>
      <c r="E43" s="58">
        <v>5.52</v>
      </c>
      <c r="F43" s="58">
        <v>5.52</v>
      </c>
      <c r="G43" s="58">
        <v>5.52</v>
      </c>
      <c r="H43" s="60"/>
      <c r="I43" s="60"/>
      <c r="J43" s="60"/>
      <c r="K43" s="60"/>
      <c r="L43" s="60"/>
      <c r="M43" s="61"/>
      <c r="N43" s="46"/>
      <c r="O43" s="5"/>
    </row>
    <row r="44" spans="2:15" ht="12.75" customHeight="1">
      <c r="B44" s="29"/>
      <c r="C44" s="50" t="s">
        <v>68</v>
      </c>
      <c r="D44" s="62">
        <v>17.9</v>
      </c>
      <c r="E44" s="63">
        <v>11.9</v>
      </c>
      <c r="F44" s="63">
        <v>5.9</v>
      </c>
      <c r="G44" s="63">
        <v>0.1</v>
      </c>
      <c r="H44" s="64"/>
      <c r="I44" s="64"/>
      <c r="J44" s="64"/>
      <c r="K44" s="64"/>
      <c r="L44" s="64"/>
      <c r="M44" s="65"/>
      <c r="N44" s="35"/>
      <c r="O44" s="5"/>
    </row>
    <row r="45" spans="2:15" ht="12.75" customHeight="1">
      <c r="B45" s="31" t="s">
        <v>74</v>
      </c>
      <c r="C45" s="50" t="s">
        <v>21</v>
      </c>
      <c r="D45" s="66">
        <f aca="true" t="shared" si="9" ref="D45:M45">IF(D43="","",ROUND(SQRT(D43^2+D44^2),2))</f>
        <v>18.73</v>
      </c>
      <c r="E45" s="67">
        <f t="shared" si="9"/>
        <v>13.12</v>
      </c>
      <c r="F45" s="67">
        <f t="shared" si="9"/>
        <v>8.08</v>
      </c>
      <c r="G45" s="67">
        <f t="shared" si="9"/>
        <v>5.52</v>
      </c>
      <c r="H45" s="67">
        <f t="shared" si="9"/>
      </c>
      <c r="I45" s="67">
        <f t="shared" si="9"/>
      </c>
      <c r="J45" s="67">
        <f t="shared" si="9"/>
      </c>
      <c r="K45" s="67">
        <f t="shared" si="9"/>
      </c>
      <c r="L45" s="67">
        <f t="shared" si="9"/>
      </c>
      <c r="M45" s="68">
        <f t="shared" si="9"/>
      </c>
      <c r="N45" s="35"/>
      <c r="O45" s="5"/>
    </row>
    <row r="46" spans="2:15" ht="12.75" customHeight="1">
      <c r="B46" s="32"/>
      <c r="C46" s="50" t="s">
        <v>70</v>
      </c>
      <c r="D46" s="69">
        <f aca="true" t="shared" si="10" ref="D46:M46">IF(D43="","",ROUND((1.5/3.14)*(1+(D45^2/$D$24^2))^-2.5,3))</f>
        <v>0</v>
      </c>
      <c r="E46" s="70">
        <f t="shared" si="10"/>
        <v>0</v>
      </c>
      <c r="F46" s="70">
        <f t="shared" si="10"/>
        <v>0.002</v>
      </c>
      <c r="G46" s="70">
        <f t="shared" si="10"/>
        <v>0.012</v>
      </c>
      <c r="H46" s="70">
        <f t="shared" si="10"/>
      </c>
      <c r="I46" s="70">
        <f t="shared" si="10"/>
      </c>
      <c r="J46" s="70">
        <f t="shared" si="10"/>
      </c>
      <c r="K46" s="70">
        <f t="shared" si="10"/>
      </c>
      <c r="L46" s="70">
        <f t="shared" si="10"/>
      </c>
      <c r="M46" s="71">
        <f t="shared" si="10"/>
      </c>
      <c r="N46" s="35"/>
      <c r="O46" s="5"/>
    </row>
    <row r="47" spans="2:15" ht="12.75" customHeight="1" thickBot="1">
      <c r="B47" s="29"/>
      <c r="C47" s="50" t="s">
        <v>71</v>
      </c>
      <c r="D47" s="66">
        <f aca="true" t="shared" si="11" ref="D47:M47">IF(D$27="","",IF(D46="","",ROUND(D$27*D46/$D$24^2,2)))</f>
        <v>0</v>
      </c>
      <c r="E47" s="67">
        <f t="shared" si="11"/>
        <v>0</v>
      </c>
      <c r="F47" s="67">
        <f t="shared" si="11"/>
        <v>0.44</v>
      </c>
      <c r="G47" s="67">
        <f t="shared" si="11"/>
        <v>2.65</v>
      </c>
      <c r="H47" s="67">
        <f t="shared" si="11"/>
      </c>
      <c r="I47" s="67">
        <f t="shared" si="11"/>
      </c>
      <c r="J47" s="67">
        <f t="shared" si="11"/>
      </c>
      <c r="K47" s="67">
        <f t="shared" si="11"/>
      </c>
      <c r="L47" s="67">
        <f t="shared" si="11"/>
      </c>
      <c r="M47" s="68">
        <f t="shared" si="11"/>
      </c>
      <c r="N47" s="48">
        <f>SUM(D47:M47)</f>
        <v>3.09</v>
      </c>
      <c r="O47" s="5"/>
    </row>
    <row r="48" spans="2:15" ht="12.75" customHeight="1">
      <c r="B48" s="43">
        <v>5</v>
      </c>
      <c r="C48" s="49" t="s">
        <v>67</v>
      </c>
      <c r="D48" s="72"/>
      <c r="E48" s="60"/>
      <c r="F48" s="60"/>
      <c r="G48" s="60"/>
      <c r="H48" s="60"/>
      <c r="I48" s="60"/>
      <c r="J48" s="60"/>
      <c r="K48" s="60"/>
      <c r="L48" s="60"/>
      <c r="M48" s="61"/>
      <c r="N48" s="46"/>
      <c r="O48" s="5"/>
    </row>
    <row r="49" spans="2:15" ht="12.75" customHeight="1">
      <c r="B49" s="29"/>
      <c r="C49" s="50" t="s">
        <v>68</v>
      </c>
      <c r="D49" s="73"/>
      <c r="E49" s="64"/>
      <c r="F49" s="64"/>
      <c r="G49" s="64"/>
      <c r="H49" s="64"/>
      <c r="I49" s="64"/>
      <c r="J49" s="64"/>
      <c r="K49" s="64"/>
      <c r="L49" s="64"/>
      <c r="M49" s="65"/>
      <c r="N49" s="35"/>
      <c r="O49" s="5"/>
    </row>
    <row r="50" spans="2:15" ht="12.75" customHeight="1">
      <c r="B50" s="30"/>
      <c r="C50" s="50" t="s">
        <v>21</v>
      </c>
      <c r="D50" s="66">
        <f aca="true" t="shared" si="12" ref="D50:M50">IF(D48="","",ROUND(SQRT(D48^2+D49^2),2))</f>
      </c>
      <c r="E50" s="67">
        <f t="shared" si="12"/>
      </c>
      <c r="F50" s="67">
        <f t="shared" si="12"/>
      </c>
      <c r="G50" s="67">
        <f t="shared" si="12"/>
      </c>
      <c r="H50" s="67">
        <f t="shared" si="12"/>
      </c>
      <c r="I50" s="67">
        <f t="shared" si="12"/>
      </c>
      <c r="J50" s="67">
        <f t="shared" si="12"/>
      </c>
      <c r="K50" s="67">
        <f t="shared" si="12"/>
      </c>
      <c r="L50" s="67">
        <f t="shared" si="12"/>
      </c>
      <c r="M50" s="68">
        <f t="shared" si="12"/>
      </c>
      <c r="N50" s="35"/>
      <c r="O50" s="5"/>
    </row>
    <row r="51" spans="2:15" ht="12.75" customHeight="1">
      <c r="B51" s="33"/>
      <c r="C51" s="50" t="s">
        <v>70</v>
      </c>
      <c r="D51" s="69">
        <f aca="true" t="shared" si="13" ref="D51:M51">IF(D48="","",ROUND((1.5/3.14)*(1+(D50^2/$D$24^2))^-2.5,3))</f>
      </c>
      <c r="E51" s="70">
        <f t="shared" si="13"/>
      </c>
      <c r="F51" s="70">
        <f t="shared" si="13"/>
      </c>
      <c r="G51" s="70">
        <f t="shared" si="13"/>
      </c>
      <c r="H51" s="70">
        <f t="shared" si="13"/>
      </c>
      <c r="I51" s="70">
        <f t="shared" si="13"/>
      </c>
      <c r="J51" s="70">
        <f t="shared" si="13"/>
      </c>
      <c r="K51" s="70">
        <f t="shared" si="13"/>
      </c>
      <c r="L51" s="70">
        <f t="shared" si="13"/>
      </c>
      <c r="M51" s="71">
        <f t="shared" si="13"/>
      </c>
      <c r="N51" s="35"/>
      <c r="O51" s="5"/>
    </row>
    <row r="52" spans="2:15" ht="12.75" customHeight="1" thickBot="1">
      <c r="B52" s="5"/>
      <c r="C52" s="50" t="s">
        <v>71</v>
      </c>
      <c r="D52" s="66">
        <f aca="true" t="shared" si="14" ref="D52:M52">IF(D$27="","",IF(D51="","",ROUND(D$27*D51/$D$24^2,2)))</f>
      </c>
      <c r="E52" s="67">
        <f t="shared" si="14"/>
      </c>
      <c r="F52" s="67">
        <f t="shared" si="14"/>
      </c>
      <c r="G52" s="67">
        <f t="shared" si="14"/>
      </c>
      <c r="H52" s="67">
        <f t="shared" si="14"/>
      </c>
      <c r="I52" s="67">
        <f t="shared" si="14"/>
      </c>
      <c r="J52" s="67">
        <f t="shared" si="14"/>
      </c>
      <c r="K52" s="67">
        <f t="shared" si="14"/>
      </c>
      <c r="L52" s="67">
        <f t="shared" si="14"/>
      </c>
      <c r="M52" s="68">
        <f t="shared" si="14"/>
      </c>
      <c r="N52" s="48">
        <f>SUM(D52:M52)</f>
        <v>0</v>
      </c>
      <c r="O52" s="5"/>
    </row>
    <row r="53" spans="2:15" ht="12.75" customHeight="1">
      <c r="B53" s="43">
        <v>6</v>
      </c>
      <c r="C53" s="49" t="s">
        <v>67</v>
      </c>
      <c r="D53" s="72"/>
      <c r="E53" s="60"/>
      <c r="F53" s="60"/>
      <c r="G53" s="60"/>
      <c r="H53" s="60"/>
      <c r="I53" s="60"/>
      <c r="J53" s="60"/>
      <c r="K53" s="60"/>
      <c r="L53" s="60"/>
      <c r="M53" s="61"/>
      <c r="N53" s="46"/>
      <c r="O53" s="5"/>
    </row>
    <row r="54" spans="2:15" ht="12.75" customHeight="1">
      <c r="B54" s="5"/>
      <c r="C54" s="50" t="s">
        <v>68</v>
      </c>
      <c r="D54" s="73"/>
      <c r="E54" s="64"/>
      <c r="F54" s="64"/>
      <c r="G54" s="64"/>
      <c r="H54" s="64"/>
      <c r="I54" s="64"/>
      <c r="J54" s="64"/>
      <c r="K54" s="64"/>
      <c r="L54" s="64"/>
      <c r="M54" s="65"/>
      <c r="N54" s="35"/>
      <c r="O54" s="5"/>
    </row>
    <row r="55" spans="2:15" ht="12.75" customHeight="1">
      <c r="B55" s="30"/>
      <c r="C55" s="50" t="s">
        <v>21</v>
      </c>
      <c r="D55" s="66">
        <f aca="true" t="shared" si="15" ref="D55:M55">IF(D53="","",ROUND(SQRT(D53^2+D54^2),2))</f>
      </c>
      <c r="E55" s="67">
        <f t="shared" si="15"/>
      </c>
      <c r="F55" s="67">
        <f t="shared" si="15"/>
      </c>
      <c r="G55" s="67">
        <f t="shared" si="15"/>
      </c>
      <c r="H55" s="67">
        <f t="shared" si="15"/>
      </c>
      <c r="I55" s="67">
        <f t="shared" si="15"/>
      </c>
      <c r="J55" s="67">
        <f t="shared" si="15"/>
      </c>
      <c r="K55" s="67">
        <f t="shared" si="15"/>
      </c>
      <c r="L55" s="67">
        <f t="shared" si="15"/>
      </c>
      <c r="M55" s="68">
        <f t="shared" si="15"/>
      </c>
      <c r="N55" s="35"/>
      <c r="O55" s="5"/>
    </row>
    <row r="56" spans="2:15" ht="13.5" customHeight="1">
      <c r="B56" s="33"/>
      <c r="C56" s="50" t="s">
        <v>70</v>
      </c>
      <c r="D56" s="69">
        <f aca="true" t="shared" si="16" ref="D56:M56">IF(D53="","",ROUND((1.5/3.14)*(1+(D55^2/$D$24^2))^-2.5,3))</f>
      </c>
      <c r="E56" s="70">
        <f t="shared" si="16"/>
      </c>
      <c r="F56" s="70">
        <f t="shared" si="16"/>
      </c>
      <c r="G56" s="70">
        <f t="shared" si="16"/>
      </c>
      <c r="H56" s="70">
        <f t="shared" si="16"/>
      </c>
      <c r="I56" s="70">
        <f t="shared" si="16"/>
      </c>
      <c r="J56" s="70">
        <f t="shared" si="16"/>
      </c>
      <c r="K56" s="70">
        <f t="shared" si="16"/>
      </c>
      <c r="L56" s="70">
        <f t="shared" si="16"/>
      </c>
      <c r="M56" s="71">
        <f t="shared" si="16"/>
      </c>
      <c r="N56" s="35"/>
      <c r="O56" s="5"/>
    </row>
    <row r="57" spans="2:15" ht="13.5" customHeight="1" thickBot="1">
      <c r="B57" s="5"/>
      <c r="C57" s="50" t="s">
        <v>71</v>
      </c>
      <c r="D57" s="66">
        <f aca="true" t="shared" si="17" ref="D57:M57">IF(D$27="","",IF(D56="","",ROUND(D$27*D56/$D$24^2,2)))</f>
      </c>
      <c r="E57" s="67">
        <f t="shared" si="17"/>
      </c>
      <c r="F57" s="67">
        <f t="shared" si="17"/>
      </c>
      <c r="G57" s="67">
        <f t="shared" si="17"/>
      </c>
      <c r="H57" s="67">
        <f t="shared" si="17"/>
      </c>
      <c r="I57" s="67">
        <f t="shared" si="17"/>
      </c>
      <c r="J57" s="67">
        <f t="shared" si="17"/>
      </c>
      <c r="K57" s="67">
        <f t="shared" si="17"/>
      </c>
      <c r="L57" s="67">
        <f t="shared" si="17"/>
      </c>
      <c r="M57" s="68">
        <f t="shared" si="17"/>
      </c>
      <c r="N57" s="48">
        <f>SUM(D57:M57)</f>
        <v>0</v>
      </c>
      <c r="O57" s="5"/>
    </row>
    <row r="58" spans="2:15" ht="13.5" customHeight="1">
      <c r="B58" s="43">
        <v>7</v>
      </c>
      <c r="C58" s="49" t="s">
        <v>67</v>
      </c>
      <c r="D58" s="72"/>
      <c r="E58" s="60"/>
      <c r="F58" s="60"/>
      <c r="G58" s="60"/>
      <c r="H58" s="60"/>
      <c r="I58" s="60"/>
      <c r="J58" s="60"/>
      <c r="K58" s="60"/>
      <c r="L58" s="60"/>
      <c r="M58" s="61"/>
      <c r="N58" s="46"/>
      <c r="O58" s="5"/>
    </row>
    <row r="59" spans="2:15" ht="13.5" customHeight="1">
      <c r="B59" s="29"/>
      <c r="C59" s="50" t="s">
        <v>68</v>
      </c>
      <c r="D59" s="73"/>
      <c r="E59" s="64"/>
      <c r="F59" s="64"/>
      <c r="G59" s="64"/>
      <c r="H59" s="64"/>
      <c r="I59" s="64"/>
      <c r="J59" s="64"/>
      <c r="K59" s="64"/>
      <c r="L59" s="64"/>
      <c r="M59" s="65"/>
      <c r="N59" s="35"/>
      <c r="O59" s="5"/>
    </row>
    <row r="60" spans="2:15" ht="13.5" customHeight="1">
      <c r="B60" s="34"/>
      <c r="C60" s="50" t="s">
        <v>21</v>
      </c>
      <c r="D60" s="66">
        <f aca="true" t="shared" si="18" ref="D60:M60">IF(D58="","",ROUND(SQRT(D58^2+D59^2),2))</f>
      </c>
      <c r="E60" s="67">
        <f t="shared" si="18"/>
      </c>
      <c r="F60" s="67">
        <f t="shared" si="18"/>
      </c>
      <c r="G60" s="67">
        <f t="shared" si="18"/>
      </c>
      <c r="H60" s="67">
        <f t="shared" si="18"/>
      </c>
      <c r="I60" s="67">
        <f t="shared" si="18"/>
      </c>
      <c r="J60" s="67">
        <f t="shared" si="18"/>
      </c>
      <c r="K60" s="67">
        <f t="shared" si="18"/>
      </c>
      <c r="L60" s="67">
        <f t="shared" si="18"/>
      </c>
      <c r="M60" s="68">
        <f t="shared" si="18"/>
      </c>
      <c r="N60" s="35"/>
      <c r="O60" s="5"/>
    </row>
    <row r="61" spans="2:15" ht="13.5" customHeight="1">
      <c r="B61" s="32"/>
      <c r="C61" s="50" t="s">
        <v>70</v>
      </c>
      <c r="D61" s="69">
        <f aca="true" t="shared" si="19" ref="D61:M61">IF(D58="","",ROUND((1.5/3.14)*(1+(D60^2/$D$24^2))^-2.5,3))</f>
      </c>
      <c r="E61" s="70">
        <f t="shared" si="19"/>
      </c>
      <c r="F61" s="70">
        <f t="shared" si="19"/>
      </c>
      <c r="G61" s="70">
        <f t="shared" si="19"/>
      </c>
      <c r="H61" s="70">
        <f t="shared" si="19"/>
      </c>
      <c r="I61" s="70">
        <f t="shared" si="19"/>
      </c>
      <c r="J61" s="70">
        <f t="shared" si="19"/>
      </c>
      <c r="K61" s="70">
        <f t="shared" si="19"/>
      </c>
      <c r="L61" s="70">
        <f t="shared" si="19"/>
      </c>
      <c r="M61" s="71">
        <f t="shared" si="19"/>
      </c>
      <c r="N61" s="35"/>
      <c r="O61" s="5"/>
    </row>
    <row r="62" spans="2:15" ht="13.5" customHeight="1" thickBot="1">
      <c r="B62" s="29"/>
      <c r="C62" s="50" t="s">
        <v>71</v>
      </c>
      <c r="D62" s="66">
        <f aca="true" t="shared" si="20" ref="D62:M62">IF(D$27="","",IF(D61="","",ROUND(D$27*D61/$D$24^2,2)))</f>
      </c>
      <c r="E62" s="67">
        <f t="shared" si="20"/>
      </c>
      <c r="F62" s="67">
        <f t="shared" si="20"/>
      </c>
      <c r="G62" s="67">
        <f t="shared" si="20"/>
      </c>
      <c r="H62" s="67">
        <f t="shared" si="20"/>
      </c>
      <c r="I62" s="67">
        <f t="shared" si="20"/>
      </c>
      <c r="J62" s="67">
        <f t="shared" si="20"/>
      </c>
      <c r="K62" s="67">
        <f t="shared" si="20"/>
      </c>
      <c r="L62" s="67">
        <f t="shared" si="20"/>
      </c>
      <c r="M62" s="68">
        <f t="shared" si="20"/>
      </c>
      <c r="N62" s="48">
        <f>SUM(D62:M62)</f>
        <v>0</v>
      </c>
      <c r="O62" s="5"/>
    </row>
    <row r="63" spans="2:15" ht="13.5" customHeight="1">
      <c r="B63" s="43">
        <v>8</v>
      </c>
      <c r="C63" s="49" t="s">
        <v>67</v>
      </c>
      <c r="D63" s="72"/>
      <c r="E63" s="60"/>
      <c r="F63" s="60"/>
      <c r="G63" s="60"/>
      <c r="H63" s="60"/>
      <c r="I63" s="60"/>
      <c r="J63" s="60"/>
      <c r="K63" s="60"/>
      <c r="L63" s="60"/>
      <c r="M63" s="61"/>
      <c r="N63" s="46"/>
      <c r="O63" s="5"/>
    </row>
    <row r="64" spans="2:15" ht="13.5" customHeight="1">
      <c r="B64" s="29"/>
      <c r="C64" s="50" t="s">
        <v>68</v>
      </c>
      <c r="D64" s="73"/>
      <c r="E64" s="64"/>
      <c r="F64" s="64"/>
      <c r="G64" s="64"/>
      <c r="H64" s="64"/>
      <c r="I64" s="64"/>
      <c r="J64" s="64"/>
      <c r="K64" s="64"/>
      <c r="L64" s="64"/>
      <c r="M64" s="65"/>
      <c r="N64" s="35"/>
      <c r="O64" s="5"/>
    </row>
    <row r="65" spans="2:15" ht="13.5" customHeight="1">
      <c r="B65" s="34"/>
      <c r="C65" s="50" t="s">
        <v>21</v>
      </c>
      <c r="D65" s="66">
        <f aca="true" t="shared" si="21" ref="D65:M65">IF(D63="","",ROUND(SQRT(D63^2+D64^2),2))</f>
      </c>
      <c r="E65" s="67">
        <f t="shared" si="21"/>
      </c>
      <c r="F65" s="67">
        <f t="shared" si="21"/>
      </c>
      <c r="G65" s="67">
        <f t="shared" si="21"/>
      </c>
      <c r="H65" s="67">
        <f t="shared" si="21"/>
      </c>
      <c r="I65" s="67">
        <f t="shared" si="21"/>
      </c>
      <c r="J65" s="67">
        <f t="shared" si="21"/>
      </c>
      <c r="K65" s="67">
        <f t="shared" si="21"/>
      </c>
      <c r="L65" s="67">
        <f t="shared" si="21"/>
      </c>
      <c r="M65" s="68">
        <f t="shared" si="21"/>
      </c>
      <c r="N65" s="35"/>
      <c r="O65" s="5"/>
    </row>
    <row r="66" spans="2:15" ht="13.5" customHeight="1">
      <c r="B66" s="32"/>
      <c r="C66" s="50" t="s">
        <v>70</v>
      </c>
      <c r="D66" s="69">
        <f aca="true" t="shared" si="22" ref="D66:M66">IF(D63="","",ROUND((1.5/3.14)*(1+(D65^2/$D$24^2))^-2.5,3))</f>
      </c>
      <c r="E66" s="70">
        <f t="shared" si="22"/>
      </c>
      <c r="F66" s="70">
        <f t="shared" si="22"/>
      </c>
      <c r="G66" s="70">
        <f t="shared" si="22"/>
      </c>
      <c r="H66" s="70">
        <f t="shared" si="22"/>
      </c>
      <c r="I66" s="70">
        <f t="shared" si="22"/>
      </c>
      <c r="J66" s="70">
        <f t="shared" si="22"/>
      </c>
      <c r="K66" s="70">
        <f t="shared" si="22"/>
      </c>
      <c r="L66" s="70">
        <f t="shared" si="22"/>
      </c>
      <c r="M66" s="71">
        <f t="shared" si="22"/>
      </c>
      <c r="N66" s="35"/>
      <c r="O66" s="5"/>
    </row>
    <row r="67" spans="2:15" ht="13.5" customHeight="1" thickBot="1">
      <c r="B67" s="29"/>
      <c r="C67" s="50" t="s">
        <v>71</v>
      </c>
      <c r="D67" s="66">
        <f aca="true" t="shared" si="23" ref="D67:M67">IF(D$27="","",IF(D66="","",ROUND(D$27*D66/$D$24^2,2)))</f>
      </c>
      <c r="E67" s="67">
        <f t="shared" si="23"/>
      </c>
      <c r="F67" s="67">
        <f t="shared" si="23"/>
      </c>
      <c r="G67" s="67">
        <f t="shared" si="23"/>
      </c>
      <c r="H67" s="67">
        <f t="shared" si="23"/>
      </c>
      <c r="I67" s="67">
        <f t="shared" si="23"/>
      </c>
      <c r="J67" s="67">
        <f t="shared" si="23"/>
      </c>
      <c r="K67" s="67">
        <f t="shared" si="23"/>
      </c>
      <c r="L67" s="67">
        <f t="shared" si="23"/>
      </c>
      <c r="M67" s="68">
        <f t="shared" si="23"/>
      </c>
      <c r="N67" s="48">
        <f>SUM(D67:M67)</f>
        <v>0</v>
      </c>
      <c r="O67" s="5"/>
    </row>
    <row r="68" spans="2:15" ht="13.5" customHeight="1">
      <c r="B68" s="43">
        <v>9</v>
      </c>
      <c r="C68" s="49" t="s">
        <v>67</v>
      </c>
      <c r="D68" s="72"/>
      <c r="E68" s="60"/>
      <c r="F68" s="60"/>
      <c r="G68" s="60"/>
      <c r="H68" s="60"/>
      <c r="I68" s="60"/>
      <c r="J68" s="60"/>
      <c r="K68" s="60"/>
      <c r="L68" s="60"/>
      <c r="M68" s="61"/>
      <c r="N68" s="46"/>
      <c r="O68" s="5"/>
    </row>
    <row r="69" spans="2:15" ht="13.5" customHeight="1">
      <c r="B69" s="29"/>
      <c r="C69" s="50" t="s">
        <v>68</v>
      </c>
      <c r="D69" s="73"/>
      <c r="E69" s="64"/>
      <c r="F69" s="64"/>
      <c r="G69" s="64"/>
      <c r="H69" s="64"/>
      <c r="I69" s="64"/>
      <c r="J69" s="64"/>
      <c r="K69" s="64"/>
      <c r="L69" s="64"/>
      <c r="M69" s="65"/>
      <c r="N69" s="35"/>
      <c r="O69" s="5"/>
    </row>
    <row r="70" spans="2:15" ht="13.5" customHeight="1">
      <c r="B70" s="34"/>
      <c r="C70" s="50" t="s">
        <v>21</v>
      </c>
      <c r="D70" s="66">
        <f aca="true" t="shared" si="24" ref="D70:M70">IF(D68="","",ROUND(SQRT(D68^2+D69^2),2))</f>
      </c>
      <c r="E70" s="67">
        <f t="shared" si="24"/>
      </c>
      <c r="F70" s="67">
        <f t="shared" si="24"/>
      </c>
      <c r="G70" s="67">
        <f t="shared" si="24"/>
      </c>
      <c r="H70" s="67">
        <f t="shared" si="24"/>
      </c>
      <c r="I70" s="67">
        <f t="shared" si="24"/>
      </c>
      <c r="J70" s="67">
        <f t="shared" si="24"/>
      </c>
      <c r="K70" s="67">
        <f t="shared" si="24"/>
      </c>
      <c r="L70" s="67">
        <f t="shared" si="24"/>
      </c>
      <c r="M70" s="68">
        <f t="shared" si="24"/>
      </c>
      <c r="N70" s="35"/>
      <c r="O70" s="5"/>
    </row>
    <row r="71" spans="2:15" ht="13.5" customHeight="1">
      <c r="B71" s="32"/>
      <c r="C71" s="50" t="s">
        <v>70</v>
      </c>
      <c r="D71" s="69">
        <f aca="true" t="shared" si="25" ref="D71:M71">IF(D68="","",ROUND((1.5/3.14)*(1+(D70^2/$D$24^2))^-2.5,3))</f>
      </c>
      <c r="E71" s="70">
        <f t="shared" si="25"/>
      </c>
      <c r="F71" s="70">
        <f t="shared" si="25"/>
      </c>
      <c r="G71" s="70">
        <f t="shared" si="25"/>
      </c>
      <c r="H71" s="70">
        <f t="shared" si="25"/>
      </c>
      <c r="I71" s="70">
        <f t="shared" si="25"/>
      </c>
      <c r="J71" s="70">
        <f t="shared" si="25"/>
      </c>
      <c r="K71" s="70">
        <f t="shared" si="25"/>
      </c>
      <c r="L71" s="70">
        <f t="shared" si="25"/>
      </c>
      <c r="M71" s="71">
        <f t="shared" si="25"/>
      </c>
      <c r="N71" s="35"/>
      <c r="O71" s="5"/>
    </row>
    <row r="72" spans="2:15" ht="13.5" customHeight="1" thickBot="1">
      <c r="B72" s="29"/>
      <c r="C72" s="50" t="s">
        <v>71</v>
      </c>
      <c r="D72" s="66">
        <f aca="true" t="shared" si="26" ref="D72:M72">IF(D$27="","",IF(D71="","",ROUND(D$27*D71/$D$24^2,2)))</f>
      </c>
      <c r="E72" s="67">
        <f t="shared" si="26"/>
      </c>
      <c r="F72" s="67">
        <f t="shared" si="26"/>
      </c>
      <c r="G72" s="67">
        <f t="shared" si="26"/>
      </c>
      <c r="H72" s="67">
        <f t="shared" si="26"/>
      </c>
      <c r="I72" s="67">
        <f t="shared" si="26"/>
      </c>
      <c r="J72" s="67">
        <f t="shared" si="26"/>
      </c>
      <c r="K72" s="67">
        <f t="shared" si="26"/>
      </c>
      <c r="L72" s="67">
        <f t="shared" si="26"/>
      </c>
      <c r="M72" s="68">
        <f t="shared" si="26"/>
      </c>
      <c r="N72" s="48">
        <f>SUM(D72:M72)</f>
        <v>0</v>
      </c>
      <c r="O72" s="5"/>
    </row>
    <row r="73" spans="2:15" ht="13.5" customHeight="1">
      <c r="B73" s="43">
        <v>10</v>
      </c>
      <c r="C73" s="49" t="s">
        <v>67</v>
      </c>
      <c r="D73" s="72"/>
      <c r="E73" s="60"/>
      <c r="F73" s="60"/>
      <c r="G73" s="60"/>
      <c r="H73" s="60"/>
      <c r="I73" s="60"/>
      <c r="J73" s="60"/>
      <c r="K73" s="60"/>
      <c r="L73" s="60"/>
      <c r="M73" s="61"/>
      <c r="N73" s="46"/>
      <c r="O73" s="5"/>
    </row>
    <row r="74" spans="2:15" ht="13.5" customHeight="1">
      <c r="B74" s="29"/>
      <c r="C74" s="50" t="s">
        <v>68</v>
      </c>
      <c r="D74" s="73"/>
      <c r="E74" s="64"/>
      <c r="F74" s="64"/>
      <c r="G74" s="64"/>
      <c r="H74" s="64"/>
      <c r="I74" s="64"/>
      <c r="J74" s="64"/>
      <c r="K74" s="64"/>
      <c r="L74" s="64"/>
      <c r="M74" s="65"/>
      <c r="N74" s="35"/>
      <c r="O74" s="5"/>
    </row>
    <row r="75" spans="2:15" ht="13.5" customHeight="1">
      <c r="B75" s="34"/>
      <c r="C75" s="50" t="s">
        <v>21</v>
      </c>
      <c r="D75" s="66">
        <f aca="true" t="shared" si="27" ref="D75:M75">IF(D73="","",ROUND(SQRT(D73^2+D74^2),2))</f>
      </c>
      <c r="E75" s="67">
        <f t="shared" si="27"/>
      </c>
      <c r="F75" s="67">
        <f t="shared" si="27"/>
      </c>
      <c r="G75" s="67">
        <f t="shared" si="27"/>
      </c>
      <c r="H75" s="67">
        <f t="shared" si="27"/>
      </c>
      <c r="I75" s="67">
        <f t="shared" si="27"/>
      </c>
      <c r="J75" s="67">
        <f t="shared" si="27"/>
      </c>
      <c r="K75" s="67">
        <f t="shared" si="27"/>
      </c>
      <c r="L75" s="67">
        <f t="shared" si="27"/>
      </c>
      <c r="M75" s="68">
        <f t="shared" si="27"/>
      </c>
      <c r="N75" s="35"/>
      <c r="O75" s="5"/>
    </row>
    <row r="76" spans="2:15" ht="13.5" customHeight="1">
      <c r="B76" s="32"/>
      <c r="C76" s="50" t="s">
        <v>70</v>
      </c>
      <c r="D76" s="69">
        <f aca="true" t="shared" si="28" ref="D76:M76">IF(D73="","",ROUND((1.5/3.14)*(1+(D75^2/$D$24^2))^-2.5,3))</f>
      </c>
      <c r="E76" s="70">
        <f t="shared" si="28"/>
      </c>
      <c r="F76" s="70">
        <f t="shared" si="28"/>
      </c>
      <c r="G76" s="70">
        <f t="shared" si="28"/>
      </c>
      <c r="H76" s="70">
        <f t="shared" si="28"/>
      </c>
      <c r="I76" s="70">
        <f t="shared" si="28"/>
      </c>
      <c r="J76" s="70">
        <f t="shared" si="28"/>
      </c>
      <c r="K76" s="70">
        <f t="shared" si="28"/>
      </c>
      <c r="L76" s="70">
        <f t="shared" si="28"/>
      </c>
      <c r="M76" s="71">
        <f t="shared" si="28"/>
      </c>
      <c r="N76" s="35"/>
      <c r="O76" s="5"/>
    </row>
    <row r="77" spans="2:15" ht="13.5" customHeight="1" thickBot="1">
      <c r="B77" s="29"/>
      <c r="C77" s="51" t="s">
        <v>71</v>
      </c>
      <c r="D77" s="74">
        <f aca="true" t="shared" si="29" ref="D77:M77">IF(D$27="","",IF(D76="","",ROUND(D$27*D76/$D$24^2,2)))</f>
      </c>
      <c r="E77" s="75">
        <f t="shared" si="29"/>
      </c>
      <c r="F77" s="75">
        <f t="shared" si="29"/>
      </c>
      <c r="G77" s="75">
        <f t="shared" si="29"/>
      </c>
      <c r="H77" s="75">
        <f t="shared" si="29"/>
      </c>
      <c r="I77" s="75">
        <f t="shared" si="29"/>
      </c>
      <c r="J77" s="75">
        <f t="shared" si="29"/>
      </c>
      <c r="K77" s="75">
        <f t="shared" si="29"/>
      </c>
      <c r="L77" s="75">
        <f t="shared" si="29"/>
      </c>
      <c r="M77" s="76">
        <f t="shared" si="29"/>
      </c>
      <c r="N77" s="48">
        <f>SUM(D77:M77)</f>
        <v>0</v>
      </c>
      <c r="O77" s="5"/>
    </row>
    <row r="78" spans="2:14" ht="13.5" customHeight="1">
      <c r="B78" s="44"/>
      <c r="C78" s="45"/>
      <c r="D78" s="45"/>
      <c r="E78" s="45"/>
      <c r="F78" s="45"/>
      <c r="G78" s="45"/>
      <c r="H78" s="45"/>
      <c r="I78" s="45"/>
      <c r="J78" s="45"/>
      <c r="K78" s="45"/>
      <c r="L78" s="45"/>
      <c r="M78" s="45"/>
      <c r="N78" s="46"/>
    </row>
    <row r="79" spans="2:14" ht="13.5" customHeight="1">
      <c r="B79" s="5" t="s">
        <v>79</v>
      </c>
      <c r="C79" s="35" t="s">
        <v>80</v>
      </c>
      <c r="D79" s="35"/>
      <c r="E79" s="35"/>
      <c r="F79" s="35"/>
      <c r="G79" s="35"/>
      <c r="H79" s="35"/>
      <c r="I79" s="35"/>
      <c r="J79" s="35"/>
      <c r="K79" s="35"/>
      <c r="L79" s="35"/>
      <c r="M79" s="35"/>
      <c r="N79" s="36"/>
    </row>
    <row r="80" spans="2:14" ht="13.5" customHeight="1">
      <c r="B80" s="5"/>
      <c r="C80" s="35"/>
      <c r="D80" s="35"/>
      <c r="E80" s="35"/>
      <c r="F80" s="35"/>
      <c r="G80" s="35"/>
      <c r="H80" s="35"/>
      <c r="I80" s="35"/>
      <c r="J80" s="35"/>
      <c r="K80" s="35"/>
      <c r="L80" s="35"/>
      <c r="M80" s="35"/>
      <c r="N80" s="36"/>
    </row>
    <row r="81" spans="2:14" ht="13.5" customHeight="1">
      <c r="B81" s="37" t="s">
        <v>75</v>
      </c>
      <c r="C81" s="35"/>
      <c r="D81" s="35"/>
      <c r="E81" s="35"/>
      <c r="F81" s="35"/>
      <c r="G81" s="35"/>
      <c r="H81" s="35"/>
      <c r="I81" s="35"/>
      <c r="J81" s="35"/>
      <c r="K81" s="35"/>
      <c r="L81" s="35"/>
      <c r="M81" s="35"/>
      <c r="N81" s="36"/>
    </row>
    <row r="82" spans="2:14" ht="13.5" customHeight="1">
      <c r="B82" s="29"/>
      <c r="C82" s="35"/>
      <c r="D82" s="35"/>
      <c r="E82" s="35"/>
      <c r="F82" s="35"/>
      <c r="G82" s="35"/>
      <c r="H82" s="35"/>
      <c r="I82" s="35"/>
      <c r="J82" s="35"/>
      <c r="K82" s="35"/>
      <c r="L82" s="35"/>
      <c r="M82" s="35"/>
      <c r="N82" s="36"/>
    </row>
    <row r="83" spans="1:14" ht="13.5" customHeight="1">
      <c r="A83" s="38"/>
      <c r="B83" s="37" t="s">
        <v>76</v>
      </c>
      <c r="C83" s="35"/>
      <c r="D83" s="35"/>
      <c r="E83" s="35"/>
      <c r="F83" s="35"/>
      <c r="G83" s="35"/>
      <c r="H83" s="35"/>
      <c r="I83" s="35"/>
      <c r="J83" s="35"/>
      <c r="K83" s="35"/>
      <c r="L83" s="35"/>
      <c r="M83" s="35"/>
      <c r="N83" s="36"/>
    </row>
    <row r="84" spans="2:14" ht="13.5" customHeight="1">
      <c r="B84" s="29"/>
      <c r="C84" s="35"/>
      <c r="D84" s="35"/>
      <c r="E84" s="35"/>
      <c r="F84" s="35"/>
      <c r="G84" s="35"/>
      <c r="H84" s="35"/>
      <c r="I84" s="35"/>
      <c r="J84" s="35"/>
      <c r="K84" s="35"/>
      <c r="L84" s="35"/>
      <c r="M84" s="35"/>
      <c r="N84" s="36"/>
    </row>
    <row r="85" spans="2:14" ht="13.5" customHeight="1">
      <c r="B85" s="37" t="s">
        <v>77</v>
      </c>
      <c r="C85" s="35"/>
      <c r="D85" s="35"/>
      <c r="E85" s="35"/>
      <c r="F85" s="35"/>
      <c r="G85" s="35"/>
      <c r="H85" s="35"/>
      <c r="I85" s="35"/>
      <c r="J85" s="35"/>
      <c r="K85" s="35"/>
      <c r="L85" s="35"/>
      <c r="M85" s="35"/>
      <c r="N85" s="36"/>
    </row>
    <row r="86" spans="2:14" ht="13.5" customHeight="1" thickBot="1">
      <c r="B86" s="39"/>
      <c r="C86" s="40"/>
      <c r="D86" s="40"/>
      <c r="E86" s="40"/>
      <c r="F86" s="40"/>
      <c r="G86" s="40"/>
      <c r="H86" s="40"/>
      <c r="I86" s="40"/>
      <c r="J86" s="40"/>
      <c r="K86" s="40"/>
      <c r="L86" s="40"/>
      <c r="M86" s="40"/>
      <c r="N86" s="41"/>
    </row>
    <row r="87" ht="13.5" customHeight="1" thickTop="1">
      <c r="B87" s="42"/>
    </row>
    <row r="88" ht="13.5" customHeight="1">
      <c r="B88" s="42"/>
    </row>
    <row r="89" ht="13.5" customHeight="1">
      <c r="B89" s="42"/>
    </row>
    <row r="90" ht="13.5" customHeight="1">
      <c r="B90" s="42"/>
    </row>
    <row r="91" ht="13.5" customHeight="1">
      <c r="B91" s="42"/>
    </row>
    <row r="92" ht="13.5" customHeight="1">
      <c r="B92" s="42"/>
    </row>
    <row r="93" ht="13.5" customHeight="1">
      <c r="B93" s="42"/>
    </row>
    <row r="94" ht="13.5" customHeight="1">
      <c r="B94" s="42"/>
    </row>
    <row r="95" ht="13.5" customHeight="1">
      <c r="B95" s="42"/>
    </row>
    <row r="96" ht="13.5" customHeight="1">
      <c r="B96" s="42"/>
    </row>
    <row r="97" ht="13.5" customHeight="1">
      <c r="B97" s="42"/>
    </row>
    <row r="98" ht="13.5" customHeight="1">
      <c r="B98" s="42"/>
    </row>
    <row r="99" ht="18" customHeight="1">
      <c r="B99" s="42"/>
    </row>
    <row r="100" ht="18" customHeight="1">
      <c r="B100" s="42"/>
    </row>
    <row r="101" ht="18" customHeight="1">
      <c r="B101" s="42"/>
    </row>
    <row r="102" ht="18" customHeight="1">
      <c r="B102" s="42"/>
    </row>
    <row r="103" ht="18" customHeight="1">
      <c r="B103" s="42"/>
    </row>
    <row r="104" ht="18" customHeight="1">
      <c r="B104" s="42"/>
    </row>
    <row r="105" ht="18" customHeight="1">
      <c r="B105" s="42"/>
    </row>
    <row r="106" ht="18" customHeight="1">
      <c r="B106" s="42"/>
    </row>
    <row r="107" ht="18" customHeight="1">
      <c r="B107" s="42"/>
    </row>
    <row r="108" ht="18" customHeight="1">
      <c r="B108" s="42"/>
    </row>
    <row r="109" ht="18" customHeight="1">
      <c r="B109" s="42"/>
    </row>
    <row r="110" ht="18" customHeight="1">
      <c r="B110" s="42"/>
    </row>
    <row r="111" ht="18" customHeight="1">
      <c r="B111" s="42"/>
    </row>
    <row r="112" ht="18" customHeight="1">
      <c r="B112" s="42"/>
    </row>
    <row r="113" ht="18" customHeight="1">
      <c r="B113" s="42"/>
    </row>
    <row r="114" ht="18" customHeight="1">
      <c r="B114" s="42"/>
    </row>
    <row r="115" ht="18" customHeight="1">
      <c r="B115" s="42"/>
    </row>
    <row r="116" ht="18" customHeight="1">
      <c r="B116" s="42"/>
    </row>
    <row r="117" ht="18" customHeight="1">
      <c r="B117" s="42"/>
    </row>
    <row r="118" ht="18" customHeight="1">
      <c r="B118" s="42"/>
    </row>
  </sheetData>
  <sheetProtection/>
  <mergeCells count="1">
    <mergeCell ref="E4:G4"/>
  </mergeCells>
  <printOptions horizontalCentered="1"/>
  <pageMargins left="0.5" right="0.5" top="0.5" bottom="0.5" header="0.512" footer="0.512"/>
  <pageSetup orientation="portrait" paperSize="9" scale="60" r:id="rId2"/>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ueno2</cp:lastModifiedBy>
  <cp:lastPrinted>2010-02-24T02:51:28Z</cp:lastPrinted>
  <dcterms:created xsi:type="dcterms:W3CDTF">2011-05-10T23:50:01Z</dcterms:created>
  <dcterms:modified xsi:type="dcterms:W3CDTF">2012-03-04T13:27:57Z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