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1"/>
  </bookViews>
  <sheets>
    <sheet name="計算凡例" sheetId="1" r:id="rId1"/>
    <sheet name="計算" sheetId="2" r:id="rId2"/>
  </sheets>
  <definedNames>
    <definedName name="_xlnm.Print_Area" localSheetId="1">'計算'!$A$1:$T$87</definedName>
    <definedName name="_xlnm.Print_Area" localSheetId="0">'計算凡例'!$A$1:$T$72</definedName>
  </definedNames>
  <calcPr fullCalcOnLoad="1"/>
</workbook>
</file>

<file path=xl/sharedStrings.xml><?xml version="1.0" encoding="utf-8"?>
<sst xmlns="http://schemas.openxmlformats.org/spreadsheetml/2006/main" count="342" uniqueCount="151">
  <si>
    <t>縁あき有効成の検証</t>
  </si>
  <si>
    <t xml:space="preserve">杭芯ずれによる杭基礎押し抜きせん断力による縁あき距離及びフーチングの有効高さの検討の凡例 </t>
  </si>
  <si>
    <t>施工結果検討計算内容について</t>
  </si>
  <si>
    <t>（１）</t>
  </si>
  <si>
    <t>本計算書は施工結果杭芯位置のずれ及び杭の高止まりが生じた時、基礎フーチングの許容寸法を検証し問題ない事を確認する計算書とします。</t>
  </si>
  <si>
    <t>（２）</t>
  </si>
  <si>
    <t>施工結果杭芯位置のずれが生じた時、問題ない杭の水平外力により基礎フーチングの最小縁あき寸法を確認します。</t>
  </si>
  <si>
    <t>基礎フーチングの外端から、杭の表面までの距離（ｘ）は杭径の１／２程度とする。但し（ｙ）は（ｘ）以上で且つせん断力の計算を満足する事とします。</t>
  </si>
  <si>
    <t>参考文献「建築構造設計指針１９９１　Ｑ＆Ａ集」</t>
  </si>
  <si>
    <t>（ｙ）</t>
  </si>
  <si>
    <t>(監修:東京都建築構造行政連絡会)</t>
  </si>
  <si>
    <t>（ｘ）</t>
  </si>
  <si>
    <t>（３）</t>
  </si>
  <si>
    <t>施工結果杭ののみ込み長さに対して、問題ない基礎フーチングの最小有効高さ寸法を確認します。　原則として杭ののみ込み長さは</t>
  </si>
  <si>
    <t>とします。</t>
  </si>
  <si>
    <t>（４）</t>
  </si>
  <si>
    <t>計算条件は原則として鉛直支持力は杭の許容耐力に対して検証します。短期支持力は長期耐力＊２に対して検証します。</t>
  </si>
  <si>
    <t>（５）</t>
  </si>
  <si>
    <t>上記の耐力に対しての最小縁あき寸法及び有効高さが満足しない場合は、偏芯した位置の許容耐力に対して検証します。</t>
  </si>
  <si>
    <t>（６）</t>
  </si>
  <si>
    <t>杭基礎ベース筋の付着長さの検証は別途にて行う事とします。</t>
  </si>
  <si>
    <t>モデル図</t>
  </si>
  <si>
    <t>杭とフーチングの結合は原則として剛接合として設計し、結合方法は下図の様にフーチング内に杭体を若干埋め込み、主に鉄筋で補強して</t>
  </si>
  <si>
    <t>杭頭拘束モーメントに抵抗する様にします。</t>
  </si>
  <si>
    <t>Ｄ＋Ｈ１</t>
  </si>
  <si>
    <t>フーチング上面</t>
  </si>
  <si>
    <t>　　　Ｈ’（縁あき寸法）</t>
  </si>
  <si>
    <t>Ｈ１</t>
  </si>
  <si>
    <t>τｖ</t>
  </si>
  <si>
    <t>σｃｖ</t>
  </si>
  <si>
    <t>ＰＨ</t>
  </si>
  <si>
    <t>σｃｈ</t>
  </si>
  <si>
    <t>Ｌ</t>
  </si>
  <si>
    <t>せん断面</t>
  </si>
  <si>
    <t>水平方向</t>
  </si>
  <si>
    <t>鉛直方向</t>
  </si>
  <si>
    <t>　　コンクリート充填</t>
  </si>
  <si>
    <t>ＰＨ：水平力（ＫＮ）</t>
  </si>
  <si>
    <t>Ｐ</t>
  </si>
  <si>
    <t>Ｐ：軸方向力（ＫＮ）</t>
  </si>
  <si>
    <t>Ｄ：杭外径（mｍ）</t>
  </si>
  <si>
    <t>σｃｈ：水平支圧応力度（Ｎ/m㎡）σch=ＰＨ/Ｄ*Ｌ≦σca</t>
  </si>
  <si>
    <t>σｃｖ：垂直支圧応力度（Ｎ/m㎡）</t>
  </si>
  <si>
    <t>τａ：コンクリートの許容押抜きせん断応力度（Ｎ/m㎡）</t>
  </si>
  <si>
    <t>τｖ：垂直方向の押抜きせん断応力度</t>
  </si>
  <si>
    <t>τａ≧τh＝ＰＨ／Ｈ’（Ｄ＋２Ｈ’＋２Ｌ）</t>
  </si>
  <si>
    <t>τａ≧τｖ＝Ｐ／π（Ｄ＋Ｈ１）Ｈ１</t>
  </si>
  <si>
    <t>Ｌ：杭の埋め込み長さ（mm）</t>
  </si>
  <si>
    <t>τａ：コンクリートの許容押抜きせん断応力度</t>
  </si>
  <si>
    <t>Ｄ（杭外径）</t>
  </si>
  <si>
    <t>Ｈ１：フーチングの有効高さ（mm）</t>
  </si>
  <si>
    <t>τｈ：水平方向の押抜きせん断応力度（Ｎ/m㎡）</t>
  </si>
  <si>
    <t>σｃａ：許容支圧応力度(N/m㎡）</t>
  </si>
  <si>
    <t>Ｈ’：水平押抜きせん断力に抵抗するフーチングの縁端（mm）</t>
  </si>
  <si>
    <t>　　σca=0.9*(0.25+0.05*Ac/Ab)*σc</t>
  </si>
  <si>
    <t>基礎</t>
  </si>
  <si>
    <t>長期</t>
  </si>
  <si>
    <t>ｃｏｎ</t>
  </si>
  <si>
    <t>許容応力度</t>
  </si>
  <si>
    <t>フーチングの寸法</t>
  </si>
  <si>
    <t>杭１本に対する荷重</t>
  </si>
  <si>
    <t>垂直押抜</t>
  </si>
  <si>
    <t>水平押抜</t>
  </si>
  <si>
    <t>判定</t>
  </si>
  <si>
    <t>短期水平</t>
  </si>
  <si>
    <t>許容短期</t>
  </si>
  <si>
    <t>水平支圧</t>
  </si>
  <si>
    <t>位置</t>
  </si>
  <si>
    <t>短期</t>
  </si>
  <si>
    <t>材料</t>
  </si>
  <si>
    <t>せん断</t>
  </si>
  <si>
    <t>圧縮</t>
  </si>
  <si>
    <t>杭径</t>
  </si>
  <si>
    <t>埋込長</t>
  </si>
  <si>
    <t>有効高</t>
  </si>
  <si>
    <t>有効縁端</t>
  </si>
  <si>
    <t>軸力</t>
  </si>
  <si>
    <t>水平力</t>
  </si>
  <si>
    <t>応力度</t>
  </si>
  <si>
    <t>τa≧τv</t>
  </si>
  <si>
    <t>τa≧τh</t>
  </si>
  <si>
    <t>支圧応力度</t>
  </si>
  <si>
    <t>の判定</t>
  </si>
  <si>
    <t>区別</t>
  </si>
  <si>
    <t>Ｆｃ</t>
  </si>
  <si>
    <t>τａ</t>
  </si>
  <si>
    <t>σｃ</t>
  </si>
  <si>
    <t>Ｄ</t>
  </si>
  <si>
    <t>Ｈ’</t>
  </si>
  <si>
    <t>τｈ</t>
  </si>
  <si>
    <t>σｃａ</t>
  </si>
  <si>
    <t>（Ｎ/m㎡）</t>
  </si>
  <si>
    <t>(mm)</t>
  </si>
  <si>
    <t>（ＫＮ）</t>
  </si>
  <si>
    <t>杭に作用する水平外力に対して斜め線部のコンクリートのせん断で抵抗する</t>
  </si>
  <si>
    <t>有効縁端　Ｈ’</t>
  </si>
  <si>
    <t>杭芯ずれ</t>
  </si>
  <si>
    <t>施工性の杭芯ずれ寸法</t>
  </si>
  <si>
    <t>施工時杭芯ずれによる杭基礎押し抜きせん断力による縁あき距離及びフーチングの有効高さの検討</t>
  </si>
  <si>
    <t>原設計</t>
  </si>
  <si>
    <t>変更</t>
  </si>
  <si>
    <t>杭1本の基礎自重</t>
  </si>
  <si>
    <t>＊</t>
  </si>
  <si>
    <t>杭の軸力は（杭1本の許容耐力ー杭1本当たりの基礎自重）とします。</t>
  </si>
  <si>
    <t>KN/本（短期）</t>
  </si>
  <si>
    <t>Ａ＊</t>
  </si>
  <si>
    <t>Ｂ＊</t>
  </si>
  <si>
    <t>Ｈ＊</t>
  </si>
  <si>
    <t>比重</t>
  </si>
  <si>
    <t>軸力＝</t>
  </si>
  <si>
    <t>―</t>
  </si>
  <si>
    <t>＝</t>
  </si>
  <si>
    <t>KN/本</t>
  </si>
  <si>
    <t>KN/本（長期）</t>
  </si>
  <si>
    <t>杭の水平力は設計の1本当たりの設計水平力(QH)とします。</t>
  </si>
  <si>
    <t>原設計Ｐ</t>
  </si>
  <si>
    <t>参照</t>
  </si>
  <si>
    <t>水平力Ｑ</t>
  </si>
  <si>
    <t>KN</t>
  </si>
  <si>
    <t>のみ込み寸法・縁あき寸法</t>
  </si>
  <si>
    <t>Ｈ</t>
  </si>
  <si>
    <t>　　有効縁端　Ｈ’は（縁あき寸法ー杭径／２）が原設計となる</t>
  </si>
  <si>
    <t>Ｈ’（縁あき）</t>
  </si>
  <si>
    <t>杭のみ込み長Ｌ</t>
  </si>
  <si>
    <t>原設計は</t>
  </si>
  <si>
    <t>７００φ</t>
  </si>
  <si>
    <t>Ｌ＝</t>
  </si>
  <si>
    <t>mm</t>
  </si>
  <si>
    <t>８００φ</t>
  </si>
  <si>
    <t>施工後</t>
  </si>
  <si>
    <t>施工性の杭芯ずれ寸法の許容値は杭径の１／２以上が限界のため</t>
  </si>
  <si>
    <t>本建物は１５０のずれ且つ杭径の１／２以上の縁あきを採用する</t>
  </si>
  <si>
    <t>検討結果</t>
  </si>
  <si>
    <t>杭芯ずれのよる縁あきの許容寸法は</t>
  </si>
  <si>
    <t>の場合は</t>
  </si>
  <si>
    <t>とする。</t>
  </si>
  <si>
    <t>杭ののみ込みの許容寸法は</t>
  </si>
  <si>
    <t>１５０ｍｍ以下とする。但し基礎スラブの配筋上問題ない事を検証することが必要です</t>
  </si>
  <si>
    <t>（理由：杭位置のずれによる応力増加に対して基礎成が縮まり、配筋が変更になる可能性があるため）</t>
  </si>
  <si>
    <t>コンクリート充填</t>
  </si>
  <si>
    <t>ＰＨ：水平力（kＮ）</t>
  </si>
  <si>
    <t>Ｐ：軸方向力（kＮ）</t>
  </si>
  <si>
    <t>Ｄ：杭外径（mm）</t>
  </si>
  <si>
    <r>
      <t>σｃｈ：水平支圧応力度（Ｎ/mm</t>
    </r>
    <r>
      <rPr>
        <vertAlign val="superscript"/>
        <sz val="12"/>
        <rFont val="ＭＳ Ｐゴシック"/>
        <family val="3"/>
      </rPr>
      <t>2</t>
    </r>
    <r>
      <rPr>
        <sz val="12"/>
        <rFont val="ＭＳ Ｐゴシック"/>
        <family val="3"/>
      </rPr>
      <t>）σch=ＰＨ/Ｄ*Ｌ≦σca</t>
    </r>
  </si>
  <si>
    <r>
      <t>σｃｖ：垂直支圧応力度（Ｎ/mm</t>
    </r>
    <r>
      <rPr>
        <vertAlign val="superscript"/>
        <sz val="12"/>
        <rFont val="ＭＳ Ｐゴシック"/>
        <family val="3"/>
      </rPr>
      <t>2</t>
    </r>
    <r>
      <rPr>
        <sz val="12"/>
        <rFont val="ＭＳ Ｐゴシック"/>
        <family val="3"/>
      </rPr>
      <t>）</t>
    </r>
  </si>
  <si>
    <r>
      <t>τａ：コンクリートの許容押抜きせん断応力度（Ｎ/mm</t>
    </r>
    <r>
      <rPr>
        <vertAlign val="superscript"/>
        <sz val="12"/>
        <rFont val="ＭＳ Ｐゴシック"/>
        <family val="3"/>
      </rPr>
      <t>2</t>
    </r>
    <r>
      <rPr>
        <sz val="12"/>
        <rFont val="ＭＳ Ｐゴシック"/>
        <family val="3"/>
      </rPr>
      <t>）</t>
    </r>
  </si>
  <si>
    <r>
      <t>τｖ：垂直方向の押抜きせん断応力度（N/mm</t>
    </r>
    <r>
      <rPr>
        <vertAlign val="superscript"/>
        <sz val="12"/>
        <rFont val="ＭＳ Ｐゴシック"/>
        <family val="3"/>
      </rPr>
      <t>2</t>
    </r>
    <r>
      <rPr>
        <sz val="12"/>
        <rFont val="ＭＳ Ｐゴシック"/>
        <family val="3"/>
      </rPr>
      <t>）</t>
    </r>
  </si>
  <si>
    <r>
      <t>τｈ：水平方向の押抜きせん断応力度（Ｎ/mm</t>
    </r>
    <r>
      <rPr>
        <vertAlign val="superscript"/>
        <sz val="12"/>
        <rFont val="ＭＳ Ｐゴシック"/>
        <family val="3"/>
      </rPr>
      <t>2</t>
    </r>
    <r>
      <rPr>
        <sz val="12"/>
        <rFont val="ＭＳ Ｐゴシック"/>
        <family val="3"/>
      </rPr>
      <t>）</t>
    </r>
  </si>
  <si>
    <r>
      <t>σｃａ：許容支圧応力度(N/mm</t>
    </r>
    <r>
      <rPr>
        <vertAlign val="superscript"/>
        <sz val="12"/>
        <rFont val="ＭＳ Ｐゴシック"/>
        <family val="3"/>
      </rPr>
      <t>2</t>
    </r>
    <r>
      <rPr>
        <sz val="12"/>
        <rFont val="ＭＳ Ｐゴシック"/>
        <family val="3"/>
      </rPr>
      <t>）</t>
    </r>
  </si>
  <si>
    <r>
      <t>（Ｎ/mm</t>
    </r>
    <r>
      <rPr>
        <vertAlign val="superscript"/>
        <sz val="12"/>
        <rFont val="ＭＳ Ｐゴシック"/>
        <family val="3"/>
      </rPr>
      <t>2</t>
    </r>
    <r>
      <rPr>
        <sz val="12"/>
        <rFont val="ＭＳ Ｐゴシック"/>
        <family val="3"/>
      </rPr>
      <t>）</t>
    </r>
  </si>
  <si>
    <t>（kＮ）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</si>
</sst>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2"/>
      <name val="ＭＳ Ｐゴシック"/>
      <family val="3"/>
    </font>
    <font>
      <b/>
      <sz val="10"/>
      <name val="Arial"/>
      <family val="2"/>
    </font>
    <font>
      <i/>
      <sz val="10"/>
      <name val="Arial"/>
      <family val="2"/>
    </font>
    <font>
      <b/>
      <i/>
      <sz val="10"/>
      <name val="Arial"/>
      <family val="2"/>
    </font>
    <font>
      <sz val="6"/>
      <name val="ＭＳ Ｐゴシック"/>
      <family val="3"/>
    </font>
    <font>
      <b/>
      <sz val="14"/>
      <name val="ＭＳ Ｐゴシック"/>
      <family val="3"/>
    </font>
    <font>
      <b/>
      <sz val="12"/>
      <name val="ＭＳ Ｐゴシック"/>
      <family val="3"/>
    </font>
    <font>
      <vertAlign val="superscrip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medium">
        <color indexed="8"/>
      </left>
      <right>
        <color indexed="63"/>
      </right>
      <top style="thick">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ck">
        <color indexed="8"/>
      </bottom>
    </border>
    <border>
      <left style="medium">
        <color indexed="8"/>
      </left>
      <right>
        <color indexed="63"/>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style="thick">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9">
    <xf numFmtId="0" fontId="0" fillId="0" borderId="0" xfId="0" applyAlignment="1">
      <alignment/>
    </xf>
    <xf numFmtId="0" fontId="0" fillId="0" borderId="0" xfId="0" applyAlignment="1">
      <alignment/>
    </xf>
    <xf numFmtId="0" fontId="0" fillId="0" borderId="0" xfId="0" applyNumberFormat="1" applyFont="1" applyAlignment="1">
      <alignment/>
    </xf>
    <xf numFmtId="0" fontId="5" fillId="0" borderId="10" xfId="0" applyNumberFormat="1" applyFont="1" applyBorder="1" applyAlignment="1">
      <alignment horizontal="centerContinuous"/>
    </xf>
    <xf numFmtId="0" fontId="0" fillId="0" borderId="10" xfId="0" applyNumberFormat="1" applyFont="1" applyBorder="1" applyAlignment="1">
      <alignment horizontal="centerContinuous"/>
    </xf>
    <xf numFmtId="0" fontId="5" fillId="0" borderId="11" xfId="0" applyNumberFormat="1" applyFont="1" applyBorder="1" applyAlignment="1">
      <alignment horizontal="left"/>
    </xf>
    <xf numFmtId="0" fontId="0" fillId="0" borderId="10" xfId="0" applyBorder="1" applyAlignment="1">
      <alignment/>
    </xf>
    <xf numFmtId="0" fontId="6" fillId="0" borderId="11" xfId="0" applyNumberFormat="1" applyFont="1" applyBorder="1" applyAlignment="1">
      <alignment/>
    </xf>
    <xf numFmtId="0" fontId="0" fillId="0" borderId="12" xfId="0" applyBorder="1" applyAlignment="1">
      <alignment/>
    </xf>
    <xf numFmtId="0" fontId="0" fillId="0" borderId="12" xfId="0" applyNumberFormat="1" applyFont="1" applyBorder="1" applyAlignment="1">
      <alignment horizontal="center"/>
    </xf>
    <xf numFmtId="0" fontId="0" fillId="0" borderId="0" xfId="0" applyNumberFormat="1" applyFont="1" applyAlignment="1">
      <alignment horizontal="right"/>
    </xf>
    <xf numFmtId="0" fontId="0" fillId="0" borderId="11" xfId="0" applyNumberFormat="1" applyFont="1" applyBorder="1" applyAlignment="1">
      <alignment horizontal="centerContinuous"/>
    </xf>
    <xf numFmtId="0" fontId="0" fillId="0" borderId="11" xfId="0" applyBorder="1" applyAlignment="1">
      <alignment/>
    </xf>
    <xf numFmtId="0" fontId="0" fillId="0" borderId="10" xfId="0" applyNumberFormat="1" applyFont="1" applyBorder="1" applyAlignment="1">
      <alignment/>
    </xf>
    <xf numFmtId="0" fontId="0" fillId="0" borderId="0" xfId="0" applyNumberFormat="1" applyFont="1" applyAlignment="1">
      <alignment horizontal="center"/>
    </xf>
    <xf numFmtId="0" fontId="0" fillId="0" borderId="0" xfId="0" applyNumberFormat="1" applyFont="1" applyAlignment="1">
      <alignment horizontal="left"/>
    </xf>
    <xf numFmtId="0" fontId="0" fillId="0" borderId="11" xfId="0" applyNumberFormat="1" applyFont="1" applyBorder="1" applyAlignment="1">
      <alignment horizontal="center"/>
    </xf>
    <xf numFmtId="0" fontId="0" fillId="0" borderId="12" xfId="0" applyFont="1" applyBorder="1" applyAlignment="1">
      <alignment horizontal="center"/>
    </xf>
    <xf numFmtId="0" fontId="0" fillId="33" borderId="11" xfId="0" applyNumberFormat="1" applyFont="1" applyFill="1" applyBorder="1" applyAlignment="1">
      <alignment/>
    </xf>
    <xf numFmtId="176" fontId="0" fillId="33" borderId="11" xfId="0" applyNumberFormat="1" applyFont="1" applyFill="1" applyBorder="1" applyAlignment="1">
      <alignment/>
    </xf>
    <xf numFmtId="2" fontId="0" fillId="0" borderId="11" xfId="0" applyNumberFormat="1" applyBorder="1" applyAlignment="1">
      <alignment/>
    </xf>
    <xf numFmtId="0" fontId="0" fillId="0" borderId="11" xfId="0" applyNumberFormat="1" applyBorder="1" applyAlignment="1">
      <alignment/>
    </xf>
    <xf numFmtId="0" fontId="0" fillId="34" borderId="11" xfId="0" applyNumberFormat="1" applyFont="1" applyFill="1" applyBorder="1" applyAlignment="1">
      <alignment horizontal="center"/>
    </xf>
    <xf numFmtId="0" fontId="0" fillId="33" borderId="13" xfId="0" applyNumberFormat="1" applyFont="1" applyFill="1" applyBorder="1" applyAlignment="1">
      <alignment/>
    </xf>
    <xf numFmtId="176" fontId="0" fillId="33" borderId="13" xfId="0" applyNumberFormat="1" applyFont="1" applyFill="1" applyBorder="1" applyAlignment="1">
      <alignment/>
    </xf>
    <xf numFmtId="2" fontId="0" fillId="0" borderId="13" xfId="0" applyNumberFormat="1" applyBorder="1" applyAlignment="1">
      <alignment/>
    </xf>
    <xf numFmtId="0" fontId="0" fillId="0" borderId="13" xfId="0" applyNumberFormat="1" applyBorder="1" applyAlignment="1">
      <alignment/>
    </xf>
    <xf numFmtId="0" fontId="0" fillId="34" borderId="13" xfId="0" applyNumberFormat="1" applyFont="1" applyFill="1" applyBorder="1" applyAlignment="1">
      <alignment horizontal="center"/>
    </xf>
    <xf numFmtId="0" fontId="0" fillId="0" borderId="0" xfId="0" applyNumberFormat="1" applyAlignment="1">
      <alignment/>
    </xf>
    <xf numFmtId="0" fontId="0" fillId="35" borderId="0" xfId="0" applyNumberFormat="1" applyFont="1" applyFill="1" applyAlignment="1">
      <alignment/>
    </xf>
    <xf numFmtId="0" fontId="0" fillId="35" borderId="0" xfId="0" applyFont="1" applyFill="1" applyAlignment="1">
      <alignment/>
    </xf>
    <xf numFmtId="0" fontId="0" fillId="35" borderId="11" xfId="0" applyNumberFormat="1" applyFont="1" applyFill="1" applyBorder="1" applyAlignment="1">
      <alignment/>
    </xf>
    <xf numFmtId="0" fontId="0" fillId="35" borderId="11" xfId="0" applyNumberFormat="1" applyFont="1" applyFill="1" applyBorder="1" applyAlignment="1">
      <alignment horizontal="center"/>
    </xf>
    <xf numFmtId="0" fontId="0" fillId="35" borderId="13" xfId="0" applyNumberFormat="1" applyFont="1" applyFill="1" applyBorder="1" applyAlignment="1">
      <alignment/>
    </xf>
    <xf numFmtId="0" fontId="0" fillId="35" borderId="13" xfId="0" applyNumberFormat="1" applyFont="1" applyFill="1" applyBorder="1" applyAlignment="1">
      <alignment horizontal="center"/>
    </xf>
    <xf numFmtId="0" fontId="0" fillId="35" borderId="13" xfId="0" applyFont="1" applyFill="1" applyBorder="1" applyAlignment="1">
      <alignment/>
    </xf>
    <xf numFmtId="0" fontId="0" fillId="0" borderId="0" xfId="0" applyNumberFormat="1" applyFont="1" applyBorder="1" applyAlignment="1">
      <alignment/>
    </xf>
    <xf numFmtId="0" fontId="0" fillId="0" borderId="0" xfId="0" applyBorder="1" applyAlignment="1">
      <alignment/>
    </xf>
    <xf numFmtId="0" fontId="0" fillId="33" borderId="0" xfId="0" applyNumberFormat="1" applyFont="1" applyFill="1" applyBorder="1" applyAlignment="1">
      <alignment/>
    </xf>
    <xf numFmtId="0" fontId="0" fillId="0" borderId="14" xfId="0" applyNumberFormat="1" applyFont="1" applyBorder="1" applyAlignment="1">
      <alignment/>
    </xf>
    <xf numFmtId="0" fontId="0" fillId="35" borderId="15" xfId="0" applyNumberFormat="1" applyFont="1" applyFill="1" applyBorder="1" applyAlignment="1">
      <alignment horizontal="center"/>
    </xf>
    <xf numFmtId="0" fontId="0" fillId="0" borderId="16" xfId="0" applyNumberFormat="1" applyFont="1" applyBorder="1" applyAlignment="1">
      <alignment horizontal="centerContinuous"/>
    </xf>
    <xf numFmtId="0" fontId="0" fillId="0" borderId="17" xfId="0" applyNumberFormat="1" applyFont="1" applyBorder="1" applyAlignment="1">
      <alignment horizontal="centerContinuous"/>
    </xf>
    <xf numFmtId="0" fontId="0" fillId="0" borderId="0" xfId="0" applyAlignment="1">
      <alignment vertical="center"/>
    </xf>
    <xf numFmtId="0" fontId="0" fillId="0" borderId="0" xfId="0" applyNumberFormat="1" applyFont="1" applyAlignment="1">
      <alignment vertical="center"/>
    </xf>
    <xf numFmtId="0" fontId="5" fillId="0" borderId="10" xfId="0" applyNumberFormat="1" applyFont="1" applyBorder="1" applyAlignment="1">
      <alignment horizontal="centerContinuous" vertical="center"/>
    </xf>
    <xf numFmtId="0" fontId="0" fillId="0" borderId="10" xfId="0" applyNumberFormat="1" applyFont="1" applyBorder="1" applyAlignment="1">
      <alignment horizontal="centerContinuous" vertical="center"/>
    </xf>
    <xf numFmtId="0" fontId="5" fillId="0" borderId="11" xfId="0" applyNumberFormat="1" applyFont="1" applyBorder="1" applyAlignment="1">
      <alignment horizontal="left" vertical="center"/>
    </xf>
    <xf numFmtId="0" fontId="0" fillId="0" borderId="10" xfId="0" applyBorder="1" applyAlignment="1">
      <alignment vertical="center"/>
    </xf>
    <xf numFmtId="0" fontId="6" fillId="0" borderId="11" xfId="0" applyNumberFormat="1" applyFont="1" applyBorder="1" applyAlignment="1">
      <alignment vertical="center"/>
    </xf>
    <xf numFmtId="0" fontId="0" fillId="0" borderId="12" xfId="0" applyBorder="1" applyAlignment="1">
      <alignment vertical="center"/>
    </xf>
    <xf numFmtId="0" fontId="0" fillId="0" borderId="12" xfId="0" applyNumberFormat="1" applyFont="1" applyBorder="1" applyAlignment="1">
      <alignment horizontal="center" vertical="center"/>
    </xf>
    <xf numFmtId="0" fontId="0" fillId="0" borderId="0" xfId="0" applyNumberFormat="1" applyFont="1" applyAlignment="1">
      <alignment horizontal="right" vertical="center"/>
    </xf>
    <xf numFmtId="0" fontId="0" fillId="35" borderId="18" xfId="0" applyNumberFormat="1" applyFont="1" applyFill="1" applyBorder="1" applyAlignment="1">
      <alignment horizontal="center" vertical="center"/>
    </xf>
    <xf numFmtId="0" fontId="0" fillId="0" borderId="19" xfId="0" applyBorder="1" applyAlignment="1">
      <alignment vertical="center"/>
    </xf>
    <xf numFmtId="0" fontId="0" fillId="0" borderId="11" xfId="0" applyBorder="1" applyAlignment="1">
      <alignment vertical="center"/>
    </xf>
    <xf numFmtId="0" fontId="0" fillId="0" borderId="0" xfId="0" applyNumberFormat="1" applyFont="1" applyAlignment="1">
      <alignment horizontal="center" vertical="center"/>
    </xf>
    <xf numFmtId="0" fontId="0" fillId="0" borderId="0" xfId="0" applyNumberFormat="1" applyFont="1" applyAlignment="1">
      <alignment horizontal="left" vertical="center"/>
    </xf>
    <xf numFmtId="0" fontId="0" fillId="35" borderId="0" xfId="0" applyNumberFormat="1" applyFont="1" applyFill="1" applyAlignment="1">
      <alignment vertical="center"/>
    </xf>
    <xf numFmtId="0" fontId="0" fillId="35" borderId="0" xfId="0" applyFont="1" applyFill="1" applyAlignment="1">
      <alignment vertical="center"/>
    </xf>
    <xf numFmtId="0"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35" borderId="13" xfId="0" applyNumberFormat="1" applyFont="1" applyFill="1" applyBorder="1" applyAlignment="1">
      <alignment vertical="center"/>
    </xf>
    <xf numFmtId="0" fontId="0" fillId="35" borderId="13" xfId="0" applyFont="1" applyFill="1" applyBorder="1" applyAlignment="1">
      <alignment vertical="center"/>
    </xf>
    <xf numFmtId="0" fontId="6" fillId="0" borderId="12" xfId="0" applyNumberFormat="1" applyFont="1" applyBorder="1" applyAlignment="1">
      <alignment horizontal="center" vertical="center"/>
    </xf>
    <xf numFmtId="0" fontId="0" fillId="35" borderId="18" xfId="0" applyNumberFormat="1" applyFont="1" applyFill="1" applyBorder="1" applyAlignment="1">
      <alignment vertical="center"/>
    </xf>
    <xf numFmtId="0" fontId="0" fillId="0" borderId="14" xfId="0" applyNumberFormat="1" applyFont="1" applyBorder="1" applyAlignment="1">
      <alignment vertical="center"/>
    </xf>
    <xf numFmtId="0" fontId="0" fillId="0" borderId="14" xfId="0" applyNumberFormat="1" applyFont="1" applyBorder="1" applyAlignment="1">
      <alignment horizontal="center" vertical="center"/>
    </xf>
    <xf numFmtId="2" fontId="0" fillId="35" borderId="18" xfId="0" applyNumberFormat="1" applyFont="1" applyFill="1" applyBorder="1" applyAlignment="1">
      <alignment vertical="center"/>
    </xf>
    <xf numFmtId="0" fontId="0" fillId="0" borderId="18" xfId="0" applyNumberFormat="1" applyBorder="1" applyAlignment="1">
      <alignment vertical="center"/>
    </xf>
    <xf numFmtId="0" fontId="0" fillId="33" borderId="19" xfId="0" applyNumberFormat="1" applyFont="1" applyFill="1" applyBorder="1" applyAlignment="1">
      <alignment vertical="center"/>
    </xf>
    <xf numFmtId="0" fontId="0" fillId="0" borderId="19" xfId="0" applyNumberFormat="1" applyFont="1" applyBorder="1" applyAlignment="1">
      <alignment horizontal="left" vertical="center"/>
    </xf>
    <xf numFmtId="0" fontId="0" fillId="0" borderId="19" xfId="0" applyNumberFormat="1" applyFont="1" applyBorder="1" applyAlignment="1">
      <alignment horizontal="center" vertical="center"/>
    </xf>
    <xf numFmtId="0" fontId="0" fillId="0" borderId="19" xfId="0" applyNumberFormat="1" applyFont="1" applyBorder="1" applyAlignment="1">
      <alignment vertical="center"/>
    </xf>
    <xf numFmtId="0" fontId="0" fillId="35" borderId="18" xfId="0" applyFont="1" applyFill="1" applyBorder="1" applyAlignment="1">
      <alignment vertical="center"/>
    </xf>
    <xf numFmtId="0" fontId="0" fillId="0" borderId="14" xfId="0" applyNumberFormat="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6" fillId="0" borderId="11" xfId="0" applyNumberFormat="1" applyFont="1" applyBorder="1" applyAlignment="1">
      <alignment horizontal="centerContinuous" vertical="center"/>
    </xf>
    <xf numFmtId="0" fontId="6" fillId="0" borderId="10" xfId="0" applyNumberFormat="1" applyFont="1" applyBorder="1" applyAlignment="1">
      <alignment horizontal="centerContinuous" vertical="center"/>
    </xf>
    <xf numFmtId="0" fontId="0" fillId="0" borderId="12" xfId="0" applyNumberFormat="1" applyBorder="1" applyAlignment="1">
      <alignment vertical="center"/>
    </xf>
    <xf numFmtId="0" fontId="6" fillId="0" borderId="12" xfId="0" applyNumberFormat="1" applyFont="1" applyBorder="1" applyAlignment="1">
      <alignment vertical="center"/>
    </xf>
    <xf numFmtId="0" fontId="6" fillId="0" borderId="0" xfId="0" applyFont="1" applyAlignment="1">
      <alignment vertical="center"/>
    </xf>
    <xf numFmtId="0" fontId="0" fillId="0" borderId="19"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1" xfId="0" applyNumberFormat="1" applyFont="1" applyBorder="1" applyAlignment="1">
      <alignment horizontal="center" vertical="center"/>
    </xf>
    <xf numFmtId="0" fontId="0" fillId="0" borderId="22" xfId="0" applyBorder="1" applyAlignment="1">
      <alignment vertical="center"/>
    </xf>
    <xf numFmtId="0" fontId="0" fillId="0" borderId="0" xfId="0" applyNumberFormat="1" applyFont="1" applyBorder="1" applyAlignment="1">
      <alignment vertical="center"/>
    </xf>
    <xf numFmtId="0" fontId="0" fillId="0" borderId="0" xfId="0" applyBorder="1" applyAlignment="1">
      <alignment vertical="center"/>
    </xf>
    <xf numFmtId="0" fontId="0" fillId="33" borderId="0" xfId="0" applyNumberFormat="1" applyFont="1" applyFill="1" applyBorder="1" applyAlignment="1">
      <alignment vertical="center"/>
    </xf>
    <xf numFmtId="0" fontId="0" fillId="35" borderId="14" xfId="0" applyNumberFormat="1" applyFont="1" applyFill="1" applyBorder="1" applyAlignment="1">
      <alignment horizontal="center" vertical="center"/>
    </xf>
    <xf numFmtId="0" fontId="0" fillId="0" borderId="0" xfId="0" applyNumberFormat="1" applyAlignment="1">
      <alignment vertical="center"/>
    </xf>
    <xf numFmtId="0" fontId="0" fillId="35" borderId="0" xfId="0" applyNumberFormat="1" applyFill="1" applyAlignment="1">
      <alignment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4" xfId="0" applyBorder="1" applyAlignment="1">
      <alignment vertical="center"/>
    </xf>
    <xf numFmtId="0" fontId="0" fillId="35" borderId="25" xfId="0" applyNumberFormat="1" applyFont="1" applyFill="1" applyBorder="1" applyAlignment="1">
      <alignment horizontal="center" vertical="center"/>
    </xf>
    <xf numFmtId="0" fontId="0" fillId="35" borderId="26"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23" xfId="0" applyNumberFormat="1" applyFont="1" applyBorder="1" applyAlignment="1">
      <alignment horizontal="centerContinuous" vertical="center"/>
    </xf>
    <xf numFmtId="0" fontId="0" fillId="0" borderId="28" xfId="0" applyNumberFormat="1" applyFont="1" applyBorder="1" applyAlignment="1">
      <alignment horizontal="center" vertical="center"/>
    </xf>
    <xf numFmtId="0" fontId="0" fillId="33" borderId="25" xfId="0" applyNumberFormat="1" applyFont="1" applyFill="1" applyBorder="1" applyAlignment="1">
      <alignment vertical="center"/>
    </xf>
    <xf numFmtId="0" fontId="0" fillId="33" borderId="26" xfId="0" applyNumberFormat="1" applyFont="1" applyFill="1" applyBorder="1" applyAlignment="1">
      <alignment vertical="center"/>
    </xf>
    <xf numFmtId="0" fontId="0" fillId="35" borderId="25" xfId="0" applyNumberFormat="1" applyFont="1" applyFill="1" applyBorder="1" applyAlignment="1">
      <alignment vertical="center"/>
    </xf>
    <xf numFmtId="0" fontId="0" fillId="35" borderId="26" xfId="0" applyNumberFormat="1" applyFont="1" applyFill="1" applyBorder="1" applyAlignment="1">
      <alignment vertical="center"/>
    </xf>
    <xf numFmtId="0" fontId="0" fillId="0" borderId="29" xfId="0" applyNumberFormat="1" applyFont="1" applyBorder="1" applyAlignment="1">
      <alignment horizontal="center" vertical="center"/>
    </xf>
    <xf numFmtId="2" fontId="0" fillId="0" borderId="25" xfId="0" applyNumberFormat="1" applyBorder="1" applyAlignment="1">
      <alignment vertical="center"/>
    </xf>
    <xf numFmtId="2" fontId="0" fillId="0" borderId="26" xfId="0" applyNumberFormat="1" applyBorder="1" applyAlignment="1">
      <alignment vertical="center"/>
    </xf>
    <xf numFmtId="0" fontId="0" fillId="34" borderId="25" xfId="0" applyNumberFormat="1" applyFont="1" applyFill="1" applyBorder="1" applyAlignment="1">
      <alignment horizontal="center" vertical="center"/>
    </xf>
    <xf numFmtId="0" fontId="0" fillId="34" borderId="26"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4" xfId="0" applyFont="1" applyBorder="1" applyAlignment="1">
      <alignment horizontal="center" vertical="center"/>
    </xf>
    <xf numFmtId="0" fontId="0" fillId="0" borderId="30" xfId="0" applyNumberFormat="1" applyFont="1" applyBorder="1" applyAlignment="1">
      <alignment horizontal="center" vertical="center"/>
    </xf>
    <xf numFmtId="0" fontId="0" fillId="0" borderId="14" xfId="0" applyBorder="1" applyAlignment="1">
      <alignment vertical="center"/>
    </xf>
    <xf numFmtId="0" fontId="0" fillId="34" borderId="18" xfId="0" applyNumberFormat="1" applyFont="1" applyFill="1" applyBorder="1" applyAlignment="1">
      <alignment horizontal="center" vertical="center"/>
    </xf>
    <xf numFmtId="0" fontId="0" fillId="34" borderId="31"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0" fillId="35" borderId="31" xfId="0" applyNumberFormat="1" applyFont="1" applyFill="1" applyBorder="1" applyAlignment="1">
      <alignment vertical="center"/>
    </xf>
    <xf numFmtId="176" fontId="0" fillId="33" borderId="18" xfId="0" applyNumberFormat="1" applyFont="1" applyFill="1" applyBorder="1" applyAlignment="1">
      <alignment vertical="center"/>
    </xf>
    <xf numFmtId="176" fontId="0" fillId="33" borderId="31" xfId="0" applyNumberFormat="1" applyFont="1" applyFill="1" applyBorder="1" applyAlignment="1">
      <alignment vertical="center"/>
    </xf>
    <xf numFmtId="0" fontId="0" fillId="0" borderId="25" xfId="0" applyNumberFormat="1" applyBorder="1" applyAlignment="1">
      <alignment horizontal="center" vertical="center"/>
    </xf>
    <xf numFmtId="0" fontId="0" fillId="0" borderId="18" xfId="0" applyNumberFormat="1" applyBorder="1" applyAlignment="1">
      <alignment horizontal="center" vertical="center"/>
    </xf>
    <xf numFmtId="0" fontId="0" fillId="0" borderId="25"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35" borderId="33" xfId="0" applyNumberFormat="1" applyFont="1" applyFill="1" applyBorder="1" applyAlignment="1">
      <alignment vertical="center"/>
    </xf>
    <xf numFmtId="0" fontId="0" fillId="35" borderId="27" xfId="0" applyNumberFormat="1" applyFont="1" applyFill="1" applyBorder="1" applyAlignment="1">
      <alignment horizontal="center" vertical="center"/>
    </xf>
    <xf numFmtId="0" fontId="0" fillId="33" borderId="27" xfId="0" applyNumberFormat="1" applyFont="1" applyFill="1" applyBorder="1" applyAlignment="1">
      <alignment vertical="center"/>
    </xf>
    <xf numFmtId="176" fontId="0" fillId="33" borderId="32" xfId="0" applyNumberFormat="1" applyFont="1" applyFill="1" applyBorder="1" applyAlignment="1">
      <alignment vertical="center"/>
    </xf>
    <xf numFmtId="0" fontId="0" fillId="35" borderId="27" xfId="0" applyNumberFormat="1" applyFont="1" applyFill="1" applyBorder="1" applyAlignment="1">
      <alignment vertical="center"/>
    </xf>
    <xf numFmtId="0" fontId="0" fillId="35" borderId="32" xfId="0" applyNumberFormat="1" applyFont="1" applyFill="1" applyBorder="1" applyAlignment="1">
      <alignment vertical="center"/>
    </xf>
    <xf numFmtId="2" fontId="0" fillId="0" borderId="27" xfId="0" applyNumberFormat="1" applyBorder="1" applyAlignment="1">
      <alignment vertical="center"/>
    </xf>
    <xf numFmtId="0" fontId="0" fillId="34" borderId="27" xfId="0" applyNumberFormat="1" applyFont="1" applyFill="1" applyBorder="1" applyAlignment="1">
      <alignment horizontal="center" vertical="center"/>
    </xf>
    <xf numFmtId="0" fontId="0" fillId="34" borderId="32" xfId="0" applyNumberFormat="1" applyFont="1" applyFill="1" applyBorder="1" applyAlignment="1">
      <alignment horizontal="center" vertical="center"/>
    </xf>
    <xf numFmtId="0" fontId="0" fillId="0" borderId="27" xfId="0" applyNumberFormat="1" applyBorder="1" applyAlignment="1">
      <alignment vertical="center"/>
    </xf>
    <xf numFmtId="0" fontId="0" fillId="34" borderId="34" xfId="0" applyNumberFormat="1" applyFont="1" applyFill="1" applyBorder="1" applyAlignment="1">
      <alignment horizontal="center" vertical="center"/>
    </xf>
    <xf numFmtId="0" fontId="0" fillId="0" borderId="35" xfId="0" applyNumberFormat="1" applyFont="1" applyBorder="1" applyAlignment="1">
      <alignment horizontal="center" vertical="center"/>
    </xf>
    <xf numFmtId="0" fontId="0" fillId="0" borderId="36"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6</xdr:row>
      <xdr:rowOff>142875</xdr:rowOff>
    </xdr:from>
    <xdr:to>
      <xdr:col>10</xdr:col>
      <xdr:colOff>209550</xdr:colOff>
      <xdr:row>11</xdr:row>
      <xdr:rowOff>19050</xdr:rowOff>
    </xdr:to>
    <xdr:grpSp>
      <xdr:nvGrpSpPr>
        <xdr:cNvPr id="1" name="Group 141"/>
        <xdr:cNvGrpSpPr>
          <a:grpSpLocks/>
        </xdr:cNvGrpSpPr>
      </xdr:nvGrpSpPr>
      <xdr:grpSpPr>
        <a:xfrm>
          <a:off x="2790825" y="1533525"/>
          <a:ext cx="3257550" cy="923925"/>
          <a:chOff x="293" y="162"/>
          <a:chExt cx="342" cy="96"/>
        </a:xfrm>
        <a:solidFill>
          <a:srgbClr val="FFFFFF"/>
        </a:solidFill>
      </xdr:grpSpPr>
      <xdr:sp>
        <xdr:nvSpPr>
          <xdr:cNvPr id="2" name="Rectangle 1"/>
          <xdr:cNvSpPr>
            <a:spLocks/>
          </xdr:cNvSpPr>
        </xdr:nvSpPr>
        <xdr:spPr>
          <a:xfrm>
            <a:off x="337" y="166"/>
            <a:ext cx="208"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2"/>
          <xdr:cNvSpPr>
            <a:spLocks/>
          </xdr:cNvSpPr>
        </xdr:nvSpPr>
        <xdr:spPr>
          <a:xfrm>
            <a:off x="357" y="184"/>
            <a:ext cx="36" cy="3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3"/>
          <xdr:cNvSpPr>
            <a:spLocks/>
          </xdr:cNvSpPr>
        </xdr:nvSpPr>
        <xdr:spPr>
          <a:xfrm>
            <a:off x="486" y="184"/>
            <a:ext cx="36" cy="3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descr="右上がり対角線"/>
          <xdr:cNvSpPr>
            <a:spLocks/>
          </xdr:cNvSpPr>
        </xdr:nvSpPr>
        <xdr:spPr>
          <a:xfrm>
            <a:off x="415" y="185"/>
            <a:ext cx="48" cy="33"/>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
          <xdr:cNvSpPr>
            <a:spLocks/>
          </xdr:cNvSpPr>
        </xdr:nvSpPr>
        <xdr:spPr>
          <a:xfrm>
            <a:off x="293" y="200"/>
            <a:ext cx="3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521" y="219"/>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515" y="251"/>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
          <xdr:cNvSpPr>
            <a:spLocks/>
          </xdr:cNvSpPr>
        </xdr:nvSpPr>
        <xdr:spPr>
          <a:xfrm>
            <a:off x="545" y="234"/>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
          <xdr:cNvSpPr>
            <a:spLocks/>
          </xdr:cNvSpPr>
        </xdr:nvSpPr>
        <xdr:spPr>
          <a:xfrm>
            <a:off x="546" y="166"/>
            <a:ext cx="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
          <xdr:cNvSpPr>
            <a:spLocks/>
          </xdr:cNvSpPr>
        </xdr:nvSpPr>
        <xdr:spPr>
          <a:xfrm>
            <a:off x="546" y="185"/>
            <a:ext cx="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1"/>
          <xdr:cNvSpPr>
            <a:spLocks/>
          </xdr:cNvSpPr>
        </xdr:nvSpPr>
        <xdr:spPr>
          <a:xfrm>
            <a:off x="603" y="16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180975</xdr:colOff>
      <xdr:row>26</xdr:row>
      <xdr:rowOff>190500</xdr:rowOff>
    </xdr:from>
    <xdr:to>
      <xdr:col>4</xdr:col>
      <xdr:colOff>276225</xdr:colOff>
      <xdr:row>28</xdr:row>
      <xdr:rowOff>85725</xdr:rowOff>
    </xdr:to>
    <xdr:sp>
      <xdr:nvSpPr>
        <xdr:cNvPr id="13" name="Line 25"/>
        <xdr:cNvSpPr>
          <a:spLocks/>
        </xdr:cNvSpPr>
      </xdr:nvSpPr>
      <xdr:spPr>
        <a:xfrm flipH="1">
          <a:off x="2076450" y="5772150"/>
          <a:ext cx="952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24</xdr:row>
      <xdr:rowOff>85725</xdr:rowOff>
    </xdr:from>
    <xdr:to>
      <xdr:col>6</xdr:col>
      <xdr:colOff>409575</xdr:colOff>
      <xdr:row>24</xdr:row>
      <xdr:rowOff>85725</xdr:rowOff>
    </xdr:to>
    <xdr:sp>
      <xdr:nvSpPr>
        <xdr:cNvPr id="14" name="Line 26"/>
        <xdr:cNvSpPr>
          <a:spLocks/>
        </xdr:cNvSpPr>
      </xdr:nvSpPr>
      <xdr:spPr>
        <a:xfrm>
          <a:off x="2838450" y="5248275"/>
          <a:ext cx="781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23</xdr:row>
      <xdr:rowOff>0</xdr:rowOff>
    </xdr:from>
    <xdr:to>
      <xdr:col>5</xdr:col>
      <xdr:colOff>276225</xdr:colOff>
      <xdr:row>27</xdr:row>
      <xdr:rowOff>123825</xdr:rowOff>
    </xdr:to>
    <xdr:sp>
      <xdr:nvSpPr>
        <xdr:cNvPr id="15" name="Line 27"/>
        <xdr:cNvSpPr>
          <a:spLocks/>
        </xdr:cNvSpPr>
      </xdr:nvSpPr>
      <xdr:spPr>
        <a:xfrm flipV="1">
          <a:off x="2828925" y="4953000"/>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24</xdr:row>
      <xdr:rowOff>85725</xdr:rowOff>
    </xdr:from>
    <xdr:to>
      <xdr:col>6</xdr:col>
      <xdr:colOff>428625</xdr:colOff>
      <xdr:row>27</xdr:row>
      <xdr:rowOff>123825</xdr:rowOff>
    </xdr:to>
    <xdr:sp>
      <xdr:nvSpPr>
        <xdr:cNvPr id="16" name="Line 28"/>
        <xdr:cNvSpPr>
          <a:spLocks/>
        </xdr:cNvSpPr>
      </xdr:nvSpPr>
      <xdr:spPr>
        <a:xfrm flipV="1">
          <a:off x="2828925" y="5248275"/>
          <a:ext cx="809625" cy="6667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25</xdr:row>
      <xdr:rowOff>66675</xdr:rowOff>
    </xdr:from>
    <xdr:to>
      <xdr:col>6</xdr:col>
      <xdr:colOff>57150</xdr:colOff>
      <xdr:row>26</xdr:row>
      <xdr:rowOff>114300</xdr:rowOff>
    </xdr:to>
    <xdr:sp>
      <xdr:nvSpPr>
        <xdr:cNvPr id="17" name="Line 29"/>
        <xdr:cNvSpPr>
          <a:spLocks/>
        </xdr:cNvSpPr>
      </xdr:nvSpPr>
      <xdr:spPr>
        <a:xfrm flipV="1">
          <a:off x="2943225" y="5438775"/>
          <a:ext cx="3238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27</xdr:row>
      <xdr:rowOff>123825</xdr:rowOff>
    </xdr:from>
    <xdr:to>
      <xdr:col>6</xdr:col>
      <xdr:colOff>0</xdr:colOff>
      <xdr:row>27</xdr:row>
      <xdr:rowOff>123825</xdr:rowOff>
    </xdr:to>
    <xdr:sp>
      <xdr:nvSpPr>
        <xdr:cNvPr id="18" name="Line 30"/>
        <xdr:cNvSpPr>
          <a:spLocks/>
        </xdr:cNvSpPr>
      </xdr:nvSpPr>
      <xdr:spPr>
        <a:xfrm flipH="1">
          <a:off x="2933700" y="59150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28</xdr:row>
      <xdr:rowOff>38100</xdr:rowOff>
    </xdr:from>
    <xdr:to>
      <xdr:col>6</xdr:col>
      <xdr:colOff>0</xdr:colOff>
      <xdr:row>28</xdr:row>
      <xdr:rowOff>38100</xdr:rowOff>
    </xdr:to>
    <xdr:sp>
      <xdr:nvSpPr>
        <xdr:cNvPr id="19" name="Line 31"/>
        <xdr:cNvSpPr>
          <a:spLocks/>
        </xdr:cNvSpPr>
      </xdr:nvSpPr>
      <xdr:spPr>
        <a:xfrm flipH="1">
          <a:off x="2933700" y="60388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28</xdr:row>
      <xdr:rowOff>152400</xdr:rowOff>
    </xdr:from>
    <xdr:to>
      <xdr:col>6</xdr:col>
      <xdr:colOff>0</xdr:colOff>
      <xdr:row>28</xdr:row>
      <xdr:rowOff>152400</xdr:rowOff>
    </xdr:to>
    <xdr:sp>
      <xdr:nvSpPr>
        <xdr:cNvPr id="20" name="Line 32"/>
        <xdr:cNvSpPr>
          <a:spLocks/>
        </xdr:cNvSpPr>
      </xdr:nvSpPr>
      <xdr:spPr>
        <a:xfrm flipH="1">
          <a:off x="2933700" y="61531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123825</xdr:rowOff>
    </xdr:from>
    <xdr:to>
      <xdr:col>6</xdr:col>
      <xdr:colOff>0</xdr:colOff>
      <xdr:row>28</xdr:row>
      <xdr:rowOff>142875</xdr:rowOff>
    </xdr:to>
    <xdr:sp>
      <xdr:nvSpPr>
        <xdr:cNvPr id="21" name="Line 33"/>
        <xdr:cNvSpPr>
          <a:spLocks/>
        </xdr:cNvSpPr>
      </xdr:nvSpPr>
      <xdr:spPr>
        <a:xfrm>
          <a:off x="3209925" y="59150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27</xdr:row>
      <xdr:rowOff>123825</xdr:rowOff>
    </xdr:from>
    <xdr:to>
      <xdr:col>5</xdr:col>
      <xdr:colOff>390525</xdr:colOff>
      <xdr:row>28</xdr:row>
      <xdr:rowOff>152400</xdr:rowOff>
    </xdr:to>
    <xdr:sp>
      <xdr:nvSpPr>
        <xdr:cNvPr id="22" name="Line 34"/>
        <xdr:cNvSpPr>
          <a:spLocks/>
        </xdr:cNvSpPr>
      </xdr:nvSpPr>
      <xdr:spPr>
        <a:xfrm>
          <a:off x="2943225" y="59150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19</xdr:row>
      <xdr:rowOff>171450</xdr:rowOff>
    </xdr:from>
    <xdr:to>
      <xdr:col>17</xdr:col>
      <xdr:colOff>66675</xdr:colOff>
      <xdr:row>40</xdr:row>
      <xdr:rowOff>76200</xdr:rowOff>
    </xdr:to>
    <xdr:grpSp>
      <xdr:nvGrpSpPr>
        <xdr:cNvPr id="23" name="Group 140"/>
        <xdr:cNvGrpSpPr>
          <a:grpSpLocks/>
        </xdr:cNvGrpSpPr>
      </xdr:nvGrpSpPr>
      <xdr:grpSpPr>
        <a:xfrm>
          <a:off x="5105400" y="4286250"/>
          <a:ext cx="6048375" cy="4305300"/>
          <a:chOff x="536" y="451"/>
          <a:chExt cx="635" cy="451"/>
        </a:xfrm>
        <a:solidFill>
          <a:srgbClr val="FFFFFF"/>
        </a:solidFill>
      </xdr:grpSpPr>
      <xdr:sp>
        <xdr:nvSpPr>
          <xdr:cNvPr id="24" name="Line 82"/>
          <xdr:cNvSpPr>
            <a:spLocks/>
          </xdr:cNvSpPr>
        </xdr:nvSpPr>
        <xdr:spPr>
          <a:xfrm>
            <a:off x="737"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83"/>
          <xdr:cNvSpPr>
            <a:spLocks/>
          </xdr:cNvSpPr>
        </xdr:nvSpPr>
        <xdr:spPr>
          <a:xfrm>
            <a:off x="872"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84"/>
          <xdr:cNvSpPr>
            <a:spLocks/>
          </xdr:cNvSpPr>
        </xdr:nvSpPr>
        <xdr:spPr>
          <a:xfrm>
            <a:off x="732" y="896"/>
            <a:ext cx="1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139"/>
          <xdr:cNvGrpSpPr>
            <a:grpSpLocks/>
          </xdr:cNvGrpSpPr>
        </xdr:nvGrpSpPr>
        <xdr:grpSpPr>
          <a:xfrm>
            <a:off x="536" y="451"/>
            <a:ext cx="635" cy="344"/>
            <a:chOff x="536" y="451"/>
            <a:chExt cx="635" cy="344"/>
          </a:xfrm>
          <a:solidFill>
            <a:srgbClr val="FFFFFF"/>
          </a:solidFill>
        </xdr:grpSpPr>
        <xdr:sp>
          <xdr:nvSpPr>
            <xdr:cNvPr id="28" name="Rectangle 50"/>
            <xdr:cNvSpPr>
              <a:spLocks/>
            </xdr:cNvSpPr>
          </xdr:nvSpPr>
          <xdr:spPr>
            <a:xfrm>
              <a:off x="536" y="695"/>
              <a:ext cx="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138"/>
            <xdr:cNvGrpSpPr>
              <a:grpSpLocks/>
            </xdr:cNvGrpSpPr>
          </xdr:nvGrpSpPr>
          <xdr:grpSpPr>
            <a:xfrm>
              <a:off x="578" y="451"/>
              <a:ext cx="593" cy="344"/>
              <a:chOff x="578" y="451"/>
              <a:chExt cx="593" cy="344"/>
            </a:xfrm>
            <a:solidFill>
              <a:srgbClr val="FFFFFF"/>
            </a:solidFill>
          </xdr:grpSpPr>
          <xdr:grpSp>
            <xdr:nvGrpSpPr>
              <xdr:cNvPr id="30" name="Group 135"/>
              <xdr:cNvGrpSpPr>
                <a:grpSpLocks/>
              </xdr:cNvGrpSpPr>
            </xdr:nvGrpSpPr>
            <xdr:grpSpPr>
              <a:xfrm>
                <a:off x="738" y="586"/>
                <a:ext cx="135" cy="26"/>
                <a:chOff x="738" y="586"/>
                <a:chExt cx="135" cy="26"/>
              </a:xfrm>
              <a:solidFill>
                <a:srgbClr val="FFFFFF"/>
              </a:solidFill>
            </xdr:grpSpPr>
            <xdr:sp>
              <xdr:nvSpPr>
                <xdr:cNvPr id="31" name="Line 69"/>
                <xdr:cNvSpPr>
                  <a:spLocks/>
                </xdr:cNvSpPr>
              </xdr:nvSpPr>
              <xdr:spPr>
                <a:xfrm>
                  <a:off x="738"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0"/>
                <xdr:cNvSpPr>
                  <a:spLocks/>
                </xdr:cNvSpPr>
              </xdr:nvSpPr>
              <xdr:spPr>
                <a:xfrm>
                  <a:off x="77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1"/>
                <xdr:cNvSpPr>
                  <a:spLocks/>
                </xdr:cNvSpPr>
              </xdr:nvSpPr>
              <xdr:spPr>
                <a:xfrm>
                  <a:off x="80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72"/>
                <xdr:cNvSpPr>
                  <a:spLocks/>
                </xdr:cNvSpPr>
              </xdr:nvSpPr>
              <xdr:spPr>
                <a:xfrm>
                  <a:off x="838"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3"/>
                <xdr:cNvSpPr>
                  <a:spLocks/>
                </xdr:cNvSpPr>
              </xdr:nvSpPr>
              <xdr:spPr>
                <a:xfrm>
                  <a:off x="87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4"/>
                <xdr:cNvSpPr>
                  <a:spLocks/>
                </xdr:cNvSpPr>
              </xdr:nvSpPr>
              <xdr:spPr>
                <a:xfrm>
                  <a:off x="738" y="586"/>
                  <a:ext cx="1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a:off x="738" y="609"/>
                  <a:ext cx="1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134"/>
              <xdr:cNvGrpSpPr>
                <a:grpSpLocks/>
              </xdr:cNvGrpSpPr>
            </xdr:nvGrpSpPr>
            <xdr:grpSpPr>
              <a:xfrm>
                <a:off x="737" y="543"/>
                <a:ext cx="135" cy="252"/>
                <a:chOff x="737" y="543"/>
                <a:chExt cx="135" cy="252"/>
              </a:xfrm>
              <a:solidFill>
                <a:srgbClr val="FFFFFF"/>
              </a:solidFill>
            </xdr:grpSpPr>
            <xdr:sp>
              <xdr:nvSpPr>
                <xdr:cNvPr id="39" name="Rectangle 52" descr="10%"/>
                <xdr:cNvSpPr>
                  <a:spLocks/>
                </xdr:cNvSpPr>
              </xdr:nvSpPr>
              <xdr:spPr>
                <a:xfrm>
                  <a:off x="737" y="622"/>
                  <a:ext cx="135" cy="106"/>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0" name="Group 133"/>
                <xdr:cNvGrpSpPr>
                  <a:grpSpLocks/>
                </xdr:cNvGrpSpPr>
              </xdr:nvGrpSpPr>
              <xdr:grpSpPr>
                <a:xfrm>
                  <a:off x="737" y="543"/>
                  <a:ext cx="135" cy="252"/>
                  <a:chOff x="737" y="543"/>
                  <a:chExt cx="135" cy="252"/>
                </a:xfrm>
                <a:solidFill>
                  <a:srgbClr val="FFFFFF"/>
                </a:solidFill>
              </xdr:grpSpPr>
              <xdr:grpSp>
                <xdr:nvGrpSpPr>
                  <xdr:cNvPr id="41" name="Group 131"/>
                  <xdr:cNvGrpSpPr>
                    <a:grpSpLocks/>
                  </xdr:cNvGrpSpPr>
                </xdr:nvGrpSpPr>
                <xdr:grpSpPr>
                  <a:xfrm>
                    <a:off x="737" y="543"/>
                    <a:ext cx="38" cy="242"/>
                    <a:chOff x="737" y="543"/>
                    <a:chExt cx="38" cy="242"/>
                  </a:xfrm>
                  <a:solidFill>
                    <a:srgbClr val="FFFFFF"/>
                  </a:solidFill>
                </xdr:grpSpPr>
                <xdr:sp>
                  <xdr:nvSpPr>
                    <xdr:cNvPr id="42" name="Rectangle 54"/>
                    <xdr:cNvSpPr>
                      <a:spLocks/>
                    </xdr:cNvSpPr>
                  </xdr:nvSpPr>
                  <xdr:spPr>
                    <a:xfrm>
                      <a:off x="737" y="621"/>
                      <a:ext cx="38"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55" descr="右上がり対角線"/>
                    <xdr:cNvSpPr>
                      <a:spLocks/>
                    </xdr:cNvSpPr>
                  </xdr:nvSpPr>
                  <xdr:spPr>
                    <a:xfrm>
                      <a:off x="737" y="629"/>
                      <a:ext cx="38"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56"/>
                    <xdr:cNvSpPr>
                      <a:spLocks/>
                    </xdr:cNvSpPr>
                  </xdr:nvSpPr>
                  <xdr:spPr>
                    <a:xfrm>
                      <a:off x="753" y="629"/>
                      <a:ext cx="4"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57"/>
                    <xdr:cNvSpPr>
                      <a:spLocks/>
                    </xdr:cNvSpPr>
                  </xdr:nvSpPr>
                  <xdr:spPr>
                    <a:xfrm flipV="1">
                      <a:off x="75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6" name="Group 132"/>
                  <xdr:cNvGrpSpPr>
                    <a:grpSpLocks/>
                  </xdr:cNvGrpSpPr>
                </xdr:nvGrpSpPr>
                <xdr:grpSpPr>
                  <a:xfrm>
                    <a:off x="834" y="543"/>
                    <a:ext cx="38" cy="242"/>
                    <a:chOff x="834" y="543"/>
                    <a:chExt cx="38" cy="242"/>
                  </a:xfrm>
                  <a:solidFill>
                    <a:srgbClr val="FFFFFF"/>
                  </a:solidFill>
                </xdr:grpSpPr>
                <xdr:sp>
                  <xdr:nvSpPr>
                    <xdr:cNvPr id="47" name="Rectangle 59"/>
                    <xdr:cNvSpPr>
                      <a:spLocks/>
                    </xdr:cNvSpPr>
                  </xdr:nvSpPr>
                  <xdr:spPr>
                    <a:xfrm>
                      <a:off x="834" y="621"/>
                      <a:ext cx="38"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60" descr="右上がり対角線"/>
                    <xdr:cNvSpPr>
                      <a:spLocks/>
                    </xdr:cNvSpPr>
                  </xdr:nvSpPr>
                  <xdr:spPr>
                    <a:xfrm>
                      <a:off x="834" y="629"/>
                      <a:ext cx="38"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61"/>
                    <xdr:cNvSpPr>
                      <a:spLocks/>
                    </xdr:cNvSpPr>
                  </xdr:nvSpPr>
                  <xdr:spPr>
                    <a:xfrm>
                      <a:off x="850" y="629"/>
                      <a:ext cx="4"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62"/>
                    <xdr:cNvSpPr>
                      <a:spLocks/>
                    </xdr:cNvSpPr>
                  </xdr:nvSpPr>
                  <xdr:spPr>
                    <a:xfrm flipV="1">
                      <a:off x="852"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1" name="Freeform 63"/>
                  <xdr:cNvSpPr>
                    <a:spLocks/>
                  </xdr:cNvSpPr>
                </xdr:nvSpPr>
                <xdr:spPr>
                  <a:xfrm>
                    <a:off x="737" y="784"/>
                    <a:ext cx="66" cy="11"/>
                  </a:xfrm>
                  <a:custGeom>
                    <a:pathLst>
                      <a:path h="11" w="59">
                        <a:moveTo>
                          <a:pt x="59" y="0"/>
                        </a:moveTo>
                        <a:cubicBezTo>
                          <a:pt x="49" y="5"/>
                          <a:pt x="40" y="11"/>
                          <a:pt x="30" y="11"/>
                        </a:cubicBezTo>
                        <a:cubicBezTo>
                          <a:pt x="20" y="11"/>
                          <a:pt x="5" y="3"/>
                          <a:pt x="0"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Freeform 64"/>
                  <xdr:cNvSpPr>
                    <a:spLocks/>
                  </xdr:cNvSpPr>
                </xdr:nvSpPr>
                <xdr:spPr>
                  <a:xfrm>
                    <a:off x="802" y="77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Freeform 65"/>
                  <xdr:cNvSpPr>
                    <a:spLocks/>
                  </xdr:cNvSpPr>
                </xdr:nvSpPr>
                <xdr:spPr>
                  <a:xfrm rot="10800000">
                    <a:off x="802" y="78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4" name="Line 76"/>
                <xdr:cNvSpPr>
                  <a:spLocks/>
                </xdr:cNvSpPr>
              </xdr:nvSpPr>
              <xdr:spPr>
                <a:xfrm>
                  <a:off x="803" y="654"/>
                  <a:ext cx="0" cy="5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5" name="Group 137"/>
              <xdr:cNvGrpSpPr>
                <a:grpSpLocks/>
              </xdr:cNvGrpSpPr>
            </xdr:nvGrpSpPr>
            <xdr:grpSpPr>
              <a:xfrm>
                <a:off x="578" y="451"/>
                <a:ext cx="593" cy="254"/>
                <a:chOff x="578" y="451"/>
                <a:chExt cx="593" cy="254"/>
              </a:xfrm>
              <a:solidFill>
                <a:srgbClr val="FFFFFF"/>
              </a:solidFill>
            </xdr:grpSpPr>
            <xdr:sp>
              <xdr:nvSpPr>
                <xdr:cNvPr id="56" name="Rectangle 51"/>
                <xdr:cNvSpPr>
                  <a:spLocks/>
                </xdr:cNvSpPr>
              </xdr:nvSpPr>
              <xdr:spPr>
                <a:xfrm>
                  <a:off x="578" y="499"/>
                  <a:ext cx="464" cy="154"/>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136"/>
                <xdr:cNvGrpSpPr>
                  <a:grpSpLocks/>
                </xdr:cNvGrpSpPr>
              </xdr:nvGrpSpPr>
              <xdr:grpSpPr>
                <a:xfrm>
                  <a:off x="606" y="451"/>
                  <a:ext cx="565" cy="254"/>
                  <a:chOff x="606" y="451"/>
                  <a:chExt cx="565" cy="254"/>
                </a:xfrm>
                <a:solidFill>
                  <a:srgbClr val="FFFFFF"/>
                </a:solidFill>
              </xdr:grpSpPr>
              <xdr:sp>
                <xdr:nvSpPr>
                  <xdr:cNvPr id="58" name="Line 66"/>
                  <xdr:cNvSpPr>
                    <a:spLocks/>
                  </xdr:cNvSpPr>
                </xdr:nvSpPr>
                <xdr:spPr>
                  <a:xfrm flipH="1" flipV="1">
                    <a:off x="606" y="500"/>
                    <a:ext cx="132" cy="12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67"/>
                  <xdr:cNvSpPr>
                    <a:spLocks/>
                  </xdr:cNvSpPr>
                </xdr:nvSpPr>
                <xdr:spPr>
                  <a:xfrm flipV="1">
                    <a:off x="872" y="499"/>
                    <a:ext cx="146" cy="12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77"/>
                  <xdr:cNvSpPr>
                    <a:spLocks/>
                  </xdr:cNvSpPr>
                </xdr:nvSpPr>
                <xdr:spPr>
                  <a:xfrm flipV="1">
                    <a:off x="949" y="548"/>
                    <a:ext cx="41" cy="3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78"/>
                  <xdr:cNvSpPr>
                    <a:spLocks/>
                  </xdr:cNvSpPr>
                </xdr:nvSpPr>
                <xdr:spPr>
                  <a:xfrm flipH="1" flipV="1">
                    <a:off x="640" y="553"/>
                    <a:ext cx="37" cy="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79"/>
                  <xdr:cNvSpPr>
                    <a:spLocks/>
                  </xdr:cNvSpPr>
                </xdr:nvSpPr>
                <xdr:spPr>
                  <a:xfrm>
                    <a:off x="674" y="451"/>
                    <a:ext cx="0"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0"/>
                  <xdr:cNvSpPr>
                    <a:spLocks/>
                  </xdr:cNvSpPr>
                </xdr:nvSpPr>
                <xdr:spPr>
                  <a:xfrm>
                    <a:off x="936" y="451"/>
                    <a:ext cx="0"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1"/>
                  <xdr:cNvSpPr>
                    <a:spLocks/>
                  </xdr:cNvSpPr>
                </xdr:nvSpPr>
                <xdr:spPr>
                  <a:xfrm>
                    <a:off x="667" y="455"/>
                    <a:ext cx="2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5"/>
                  <xdr:cNvSpPr>
                    <a:spLocks/>
                  </xdr:cNvSpPr>
                </xdr:nvSpPr>
                <xdr:spPr>
                  <a:xfrm>
                    <a:off x="923" y="580"/>
                    <a:ext cx="80" cy="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6"/>
                  <xdr:cNvSpPr>
                    <a:spLocks/>
                  </xdr:cNvSpPr>
                </xdr:nvSpPr>
                <xdr:spPr>
                  <a:xfrm>
                    <a:off x="820" y="681"/>
                    <a:ext cx="95"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87"/>
                  <xdr:cNvSpPr>
                    <a:spLocks/>
                  </xdr:cNvSpPr>
                </xdr:nvSpPr>
                <xdr:spPr>
                  <a:xfrm>
                    <a:off x="1058" y="499"/>
                    <a:ext cx="1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88"/>
                  <xdr:cNvSpPr>
                    <a:spLocks/>
                  </xdr:cNvSpPr>
                </xdr:nvSpPr>
                <xdr:spPr>
                  <a:xfrm>
                    <a:off x="1058" y="653"/>
                    <a:ext cx="1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89"/>
                  <xdr:cNvSpPr>
                    <a:spLocks/>
                  </xdr:cNvSpPr>
                </xdr:nvSpPr>
                <xdr:spPr>
                  <a:xfrm>
                    <a:off x="929" y="626"/>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90"/>
                  <xdr:cNvSpPr>
                    <a:spLocks/>
                  </xdr:cNvSpPr>
                </xdr:nvSpPr>
                <xdr:spPr>
                  <a:xfrm>
                    <a:off x="1165" y="495"/>
                    <a:ext cx="0" cy="1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grpSp>
    <xdr:clientData/>
  </xdr:twoCellAnchor>
  <xdr:twoCellAnchor>
    <xdr:from>
      <xdr:col>9</xdr:col>
      <xdr:colOff>628650</xdr:colOff>
      <xdr:row>60</xdr:row>
      <xdr:rowOff>152400</xdr:rowOff>
    </xdr:from>
    <xdr:to>
      <xdr:col>11</xdr:col>
      <xdr:colOff>0</xdr:colOff>
      <xdr:row>63</xdr:row>
      <xdr:rowOff>0</xdr:rowOff>
    </xdr:to>
    <xdr:grpSp>
      <xdr:nvGrpSpPr>
        <xdr:cNvPr id="71" name="Group 143"/>
        <xdr:cNvGrpSpPr>
          <a:grpSpLocks/>
        </xdr:cNvGrpSpPr>
      </xdr:nvGrpSpPr>
      <xdr:grpSpPr>
        <a:xfrm>
          <a:off x="5810250" y="12973050"/>
          <a:ext cx="762000" cy="590550"/>
          <a:chOff x="610" y="1362"/>
          <a:chExt cx="80" cy="62"/>
        </a:xfrm>
        <a:solidFill>
          <a:srgbClr val="FFFFFF"/>
        </a:solidFill>
      </xdr:grpSpPr>
      <xdr:sp>
        <xdr:nvSpPr>
          <xdr:cNvPr id="72" name="AutoShape 94" descr="右下がり対角線"/>
          <xdr:cNvSpPr>
            <a:spLocks/>
          </xdr:cNvSpPr>
        </xdr:nvSpPr>
        <xdr:spPr>
          <a:xfrm rot="16200000">
            <a:off x="610" y="1362"/>
            <a:ext cx="80" cy="62"/>
          </a:xfrm>
          <a:prstGeom prst="rtTriangle">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AutoShape 95"/>
          <xdr:cNvSpPr>
            <a:spLocks/>
          </xdr:cNvSpPr>
        </xdr:nvSpPr>
        <xdr:spPr>
          <a:xfrm rot="16200000">
            <a:off x="611" y="1399"/>
            <a:ext cx="29" cy="24"/>
          </a:xfrm>
          <a:prstGeom prst="rtTriangl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0</xdr:colOff>
      <xdr:row>59</xdr:row>
      <xdr:rowOff>114300</xdr:rowOff>
    </xdr:from>
    <xdr:to>
      <xdr:col>11</xdr:col>
      <xdr:colOff>0</xdr:colOff>
      <xdr:row>63</xdr:row>
      <xdr:rowOff>0</xdr:rowOff>
    </xdr:to>
    <xdr:sp>
      <xdr:nvSpPr>
        <xdr:cNvPr id="74" name="Rectangle 91"/>
        <xdr:cNvSpPr>
          <a:spLocks/>
        </xdr:cNvSpPr>
      </xdr:nvSpPr>
      <xdr:spPr>
        <a:xfrm>
          <a:off x="4524375" y="12687300"/>
          <a:ext cx="2047875" cy="876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62</xdr:row>
      <xdr:rowOff>9525</xdr:rowOff>
    </xdr:from>
    <xdr:to>
      <xdr:col>10</xdr:col>
      <xdr:colOff>123825</xdr:colOff>
      <xdr:row>68</xdr:row>
      <xdr:rowOff>9525</xdr:rowOff>
    </xdr:to>
    <xdr:sp>
      <xdr:nvSpPr>
        <xdr:cNvPr id="75" name="Rectangle 92"/>
        <xdr:cNvSpPr>
          <a:spLocks/>
        </xdr:cNvSpPr>
      </xdr:nvSpPr>
      <xdr:spPr>
        <a:xfrm>
          <a:off x="5734050" y="13325475"/>
          <a:ext cx="228600" cy="1485900"/>
        </a:xfrm>
        <a:prstGeom prst="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62</xdr:row>
      <xdr:rowOff>9525</xdr:rowOff>
    </xdr:from>
    <xdr:to>
      <xdr:col>10</xdr:col>
      <xdr:colOff>266700</xdr:colOff>
      <xdr:row>68</xdr:row>
      <xdr:rowOff>9525</xdr:rowOff>
    </xdr:to>
    <xdr:sp>
      <xdr:nvSpPr>
        <xdr:cNvPr id="76" name="Rectangle 93"/>
        <xdr:cNvSpPr>
          <a:spLocks/>
        </xdr:cNvSpPr>
      </xdr:nvSpPr>
      <xdr:spPr>
        <a:xfrm>
          <a:off x="5876925" y="13325475"/>
          <a:ext cx="228600" cy="14859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62</xdr:row>
      <xdr:rowOff>142875</xdr:rowOff>
    </xdr:from>
    <xdr:to>
      <xdr:col>10</xdr:col>
      <xdr:colOff>228600</xdr:colOff>
      <xdr:row>62</xdr:row>
      <xdr:rowOff>142875</xdr:rowOff>
    </xdr:to>
    <xdr:sp>
      <xdr:nvSpPr>
        <xdr:cNvPr id="77" name="Line 96"/>
        <xdr:cNvSpPr>
          <a:spLocks/>
        </xdr:cNvSpPr>
      </xdr:nvSpPr>
      <xdr:spPr>
        <a:xfrm>
          <a:off x="5591175" y="134588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65</xdr:row>
      <xdr:rowOff>209550</xdr:rowOff>
    </xdr:from>
    <xdr:to>
      <xdr:col>10</xdr:col>
      <xdr:colOff>66675</xdr:colOff>
      <xdr:row>65</xdr:row>
      <xdr:rowOff>209550</xdr:rowOff>
    </xdr:to>
    <xdr:sp>
      <xdr:nvSpPr>
        <xdr:cNvPr id="78" name="Line 97"/>
        <xdr:cNvSpPr>
          <a:spLocks/>
        </xdr:cNvSpPr>
      </xdr:nvSpPr>
      <xdr:spPr>
        <a:xfrm>
          <a:off x="5429250" y="142684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133350</xdr:rowOff>
    </xdr:from>
    <xdr:to>
      <xdr:col>11</xdr:col>
      <xdr:colOff>0</xdr:colOff>
      <xdr:row>66</xdr:row>
      <xdr:rowOff>57150</xdr:rowOff>
    </xdr:to>
    <xdr:sp>
      <xdr:nvSpPr>
        <xdr:cNvPr id="79" name="Line 98"/>
        <xdr:cNvSpPr>
          <a:spLocks/>
        </xdr:cNvSpPr>
      </xdr:nvSpPr>
      <xdr:spPr>
        <a:xfrm>
          <a:off x="6572250" y="136969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66</xdr:row>
      <xdr:rowOff>19050</xdr:rowOff>
    </xdr:from>
    <xdr:to>
      <xdr:col>11</xdr:col>
      <xdr:colOff>57150</xdr:colOff>
      <xdr:row>66</xdr:row>
      <xdr:rowOff>19050</xdr:rowOff>
    </xdr:to>
    <xdr:sp>
      <xdr:nvSpPr>
        <xdr:cNvPr id="80" name="Line 99"/>
        <xdr:cNvSpPr>
          <a:spLocks/>
        </xdr:cNvSpPr>
      </xdr:nvSpPr>
      <xdr:spPr>
        <a:xfrm>
          <a:off x="6067425" y="143256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64</xdr:row>
      <xdr:rowOff>171450</xdr:rowOff>
    </xdr:from>
    <xdr:to>
      <xdr:col>11</xdr:col>
      <xdr:colOff>619125</xdr:colOff>
      <xdr:row>65</xdr:row>
      <xdr:rowOff>228600</xdr:rowOff>
    </xdr:to>
    <xdr:sp>
      <xdr:nvSpPr>
        <xdr:cNvPr id="81" name="Line 100"/>
        <xdr:cNvSpPr>
          <a:spLocks/>
        </xdr:cNvSpPr>
      </xdr:nvSpPr>
      <xdr:spPr>
        <a:xfrm flipV="1">
          <a:off x="6372225" y="13982700"/>
          <a:ext cx="8191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68</xdr:row>
      <xdr:rowOff>66675</xdr:rowOff>
    </xdr:from>
    <xdr:to>
      <xdr:col>10</xdr:col>
      <xdr:colOff>133350</xdr:colOff>
      <xdr:row>70</xdr:row>
      <xdr:rowOff>142875</xdr:rowOff>
    </xdr:to>
    <xdr:sp>
      <xdr:nvSpPr>
        <xdr:cNvPr id="82" name="Line 101"/>
        <xdr:cNvSpPr>
          <a:spLocks/>
        </xdr:cNvSpPr>
      </xdr:nvSpPr>
      <xdr:spPr>
        <a:xfrm>
          <a:off x="5972175" y="148685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68</xdr:row>
      <xdr:rowOff>66675</xdr:rowOff>
    </xdr:from>
    <xdr:to>
      <xdr:col>10</xdr:col>
      <xdr:colOff>266700</xdr:colOff>
      <xdr:row>70</xdr:row>
      <xdr:rowOff>142875</xdr:rowOff>
    </xdr:to>
    <xdr:sp>
      <xdr:nvSpPr>
        <xdr:cNvPr id="83" name="Line 102"/>
        <xdr:cNvSpPr>
          <a:spLocks/>
        </xdr:cNvSpPr>
      </xdr:nvSpPr>
      <xdr:spPr>
        <a:xfrm>
          <a:off x="6105525" y="148685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70</xdr:row>
      <xdr:rowOff>104775</xdr:rowOff>
    </xdr:from>
    <xdr:to>
      <xdr:col>10</xdr:col>
      <xdr:colOff>295275</xdr:colOff>
      <xdr:row>70</xdr:row>
      <xdr:rowOff>104775</xdr:rowOff>
    </xdr:to>
    <xdr:sp>
      <xdr:nvSpPr>
        <xdr:cNvPr id="84" name="Line 103"/>
        <xdr:cNvSpPr>
          <a:spLocks/>
        </xdr:cNvSpPr>
      </xdr:nvSpPr>
      <xdr:spPr>
        <a:xfrm>
          <a:off x="5943600" y="153638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69</xdr:row>
      <xdr:rowOff>142875</xdr:rowOff>
    </xdr:from>
    <xdr:to>
      <xdr:col>11</xdr:col>
      <xdr:colOff>0</xdr:colOff>
      <xdr:row>70</xdr:row>
      <xdr:rowOff>85725</xdr:rowOff>
    </xdr:to>
    <xdr:sp>
      <xdr:nvSpPr>
        <xdr:cNvPr id="85" name="Line 104"/>
        <xdr:cNvSpPr>
          <a:spLocks/>
        </xdr:cNvSpPr>
      </xdr:nvSpPr>
      <xdr:spPr>
        <a:xfrm flipV="1">
          <a:off x="6067425" y="15192375"/>
          <a:ext cx="5048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60</xdr:row>
      <xdr:rowOff>142875</xdr:rowOff>
    </xdr:from>
    <xdr:to>
      <xdr:col>10</xdr:col>
      <xdr:colOff>552450</xdr:colOff>
      <xdr:row>61</xdr:row>
      <xdr:rowOff>123825</xdr:rowOff>
    </xdr:to>
    <xdr:sp>
      <xdr:nvSpPr>
        <xdr:cNvPr id="86" name="Line 105"/>
        <xdr:cNvSpPr>
          <a:spLocks/>
        </xdr:cNvSpPr>
      </xdr:nvSpPr>
      <xdr:spPr>
        <a:xfrm flipH="1">
          <a:off x="6105525" y="12963525"/>
          <a:ext cx="2857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61</xdr:row>
      <xdr:rowOff>190500</xdr:rowOff>
    </xdr:from>
    <xdr:to>
      <xdr:col>11</xdr:col>
      <xdr:colOff>676275</xdr:colOff>
      <xdr:row>62</xdr:row>
      <xdr:rowOff>133350</xdr:rowOff>
    </xdr:to>
    <xdr:sp>
      <xdr:nvSpPr>
        <xdr:cNvPr id="87" name="Line 106"/>
        <xdr:cNvSpPr>
          <a:spLocks/>
        </xdr:cNvSpPr>
      </xdr:nvSpPr>
      <xdr:spPr>
        <a:xfrm>
          <a:off x="6467475" y="13258800"/>
          <a:ext cx="7810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52</xdr:row>
      <xdr:rowOff>142875</xdr:rowOff>
    </xdr:from>
    <xdr:to>
      <xdr:col>9</xdr:col>
      <xdr:colOff>9525</xdr:colOff>
      <xdr:row>58</xdr:row>
      <xdr:rowOff>161925</xdr:rowOff>
    </xdr:to>
    <xdr:sp>
      <xdr:nvSpPr>
        <xdr:cNvPr id="88" name="Text Box 107"/>
        <xdr:cNvSpPr txBox="1">
          <a:spLocks noChangeArrowheads="1"/>
        </xdr:cNvSpPr>
      </xdr:nvSpPr>
      <xdr:spPr>
        <a:xfrm>
          <a:off x="771525" y="11172825"/>
          <a:ext cx="4419600" cy="1314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施工時：杭芯ずれによるへりあきＨ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杭の高止まりによる杭の埋め込み長さが変更になる場合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杭の軸力による基礎の有効高さが満足しているか否かの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検証を行います。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有効高さの検証は　　　　　　</a:t>
          </a:r>
          <a:r>
            <a:rPr lang="en-US" cap="none" sz="1200" b="0" i="0" u="none" baseline="0">
              <a:solidFill>
                <a:srgbClr val="000000"/>
              </a:solidFill>
              <a:latin typeface="ＭＳ Ｐゴシック"/>
              <a:ea typeface="ＭＳ Ｐゴシック"/>
              <a:cs typeface="ＭＳ Ｐゴシック"/>
            </a:rPr>
            <a:t>τ</a:t>
          </a:r>
          <a:r>
            <a:rPr lang="en-US" cap="none" sz="1200" b="0" i="0" u="none" baseline="0">
              <a:solidFill>
                <a:srgbClr val="000000"/>
              </a:solidFill>
              <a:latin typeface="ＭＳ Ｐゴシック"/>
              <a:ea typeface="ＭＳ Ｐゴシック"/>
              <a:cs typeface="ＭＳ Ｐゴシック"/>
            </a:rPr>
            <a:t>v</a:t>
          </a:r>
          <a:r>
            <a:rPr lang="en-US" cap="none" sz="1200" b="0" i="0" u="none" baseline="0">
              <a:solidFill>
                <a:srgbClr val="000000"/>
              </a:solidFill>
              <a:latin typeface="ＭＳ Ｐゴシック"/>
              <a:ea typeface="ＭＳ Ｐゴシック"/>
              <a:cs typeface="ＭＳ Ｐゴシック"/>
            </a:rPr>
            <a:t>の判定の良否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有効縁あき寸法の検証は　　</a:t>
          </a:r>
          <a:r>
            <a:rPr lang="en-US" cap="none" sz="1200" b="0" i="0" u="none" baseline="0">
              <a:solidFill>
                <a:srgbClr val="000000"/>
              </a:solidFill>
              <a:latin typeface="ＭＳ Ｐゴシック"/>
              <a:ea typeface="ＭＳ Ｐゴシック"/>
              <a:cs typeface="ＭＳ Ｐゴシック"/>
            </a:rPr>
            <a:t>τ</a:t>
          </a: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の判定の良否</a:t>
          </a:r>
        </a:p>
      </xdr:txBody>
    </xdr:sp>
    <xdr:clientData/>
  </xdr:twoCellAnchor>
  <xdr:twoCellAnchor>
    <xdr:from>
      <xdr:col>8</xdr:col>
      <xdr:colOff>152400</xdr:colOff>
      <xdr:row>45</xdr:row>
      <xdr:rowOff>142875</xdr:rowOff>
    </xdr:from>
    <xdr:to>
      <xdr:col>9</xdr:col>
      <xdr:colOff>76200</xdr:colOff>
      <xdr:row>48</xdr:row>
      <xdr:rowOff>161925</xdr:rowOff>
    </xdr:to>
    <xdr:sp>
      <xdr:nvSpPr>
        <xdr:cNvPr id="89" name="Oval 108"/>
        <xdr:cNvSpPr>
          <a:spLocks/>
        </xdr:cNvSpPr>
      </xdr:nvSpPr>
      <xdr:spPr>
        <a:xfrm>
          <a:off x="4676775" y="9705975"/>
          <a:ext cx="58102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45</xdr:row>
      <xdr:rowOff>114300</xdr:rowOff>
    </xdr:from>
    <xdr:to>
      <xdr:col>10</xdr:col>
      <xdr:colOff>114300</xdr:colOff>
      <xdr:row>48</xdr:row>
      <xdr:rowOff>142875</xdr:rowOff>
    </xdr:to>
    <xdr:sp>
      <xdr:nvSpPr>
        <xdr:cNvPr id="90" name="Oval 109"/>
        <xdr:cNvSpPr>
          <a:spLocks/>
        </xdr:cNvSpPr>
      </xdr:nvSpPr>
      <xdr:spPr>
        <a:xfrm>
          <a:off x="5372100" y="9677400"/>
          <a:ext cx="58102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48</xdr:row>
      <xdr:rowOff>85725</xdr:rowOff>
    </xdr:from>
    <xdr:to>
      <xdr:col>8</xdr:col>
      <xdr:colOff>447675</xdr:colOff>
      <xdr:row>53</xdr:row>
      <xdr:rowOff>19050</xdr:rowOff>
    </xdr:to>
    <xdr:sp>
      <xdr:nvSpPr>
        <xdr:cNvPr id="91" name="Line 110"/>
        <xdr:cNvSpPr>
          <a:spLocks/>
        </xdr:cNvSpPr>
      </xdr:nvSpPr>
      <xdr:spPr>
        <a:xfrm flipH="1">
          <a:off x="4581525" y="10277475"/>
          <a:ext cx="3905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48</xdr:row>
      <xdr:rowOff>57150</xdr:rowOff>
    </xdr:from>
    <xdr:to>
      <xdr:col>9</xdr:col>
      <xdr:colOff>514350</xdr:colOff>
      <xdr:row>54</xdr:row>
      <xdr:rowOff>0</xdr:rowOff>
    </xdr:to>
    <xdr:sp>
      <xdr:nvSpPr>
        <xdr:cNvPr id="92" name="Line 111"/>
        <xdr:cNvSpPr>
          <a:spLocks/>
        </xdr:cNvSpPr>
      </xdr:nvSpPr>
      <xdr:spPr>
        <a:xfrm flipH="1">
          <a:off x="5076825" y="10248900"/>
          <a:ext cx="619125"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52</xdr:row>
      <xdr:rowOff>190500</xdr:rowOff>
    </xdr:from>
    <xdr:to>
      <xdr:col>18</xdr:col>
      <xdr:colOff>381000</xdr:colOff>
      <xdr:row>60</xdr:row>
      <xdr:rowOff>76200</xdr:rowOff>
    </xdr:to>
    <xdr:sp>
      <xdr:nvSpPr>
        <xdr:cNvPr id="93" name="Text Box 112"/>
        <xdr:cNvSpPr txBox="1">
          <a:spLocks noChangeArrowheads="1"/>
        </xdr:cNvSpPr>
      </xdr:nvSpPr>
      <xdr:spPr>
        <a:xfrm>
          <a:off x="6648450" y="11220450"/>
          <a:ext cx="5667375" cy="16764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水平押し抜き応力度の計算を規定式にて確認する</a:t>
          </a:r>
          <a:r>
            <a:rPr lang="en-US" cap="none" sz="1200" b="0" i="0" u="none" baseline="0">
              <a:solidFill>
                <a:srgbClr val="000000"/>
              </a:solidFill>
              <a:latin typeface="ＭＳ Ｐゴシック"/>
              <a:ea typeface="ＭＳ Ｐゴシック"/>
              <a:cs typeface="ＭＳ Ｐゴシック"/>
            </a:rPr>
            <a:t>
τh</a:t>
          </a:r>
          <a:r>
            <a:rPr lang="en-US" cap="none" sz="1200" b="0" i="0" u="none" baseline="0">
              <a:solidFill>
                <a:srgbClr val="000000"/>
              </a:solidFill>
              <a:latin typeface="ＭＳ Ｐゴシック"/>
              <a:ea typeface="ＭＳ Ｐゴシック"/>
              <a:cs typeface="ＭＳ Ｐゴシック"/>
            </a:rPr>
            <a:t>＝ＰＨ／Ｈ’・（Ｄ＋２Ｈ’＋２Ｌ）＝</a:t>
          </a:r>
          <a:r>
            <a:rPr lang="en-US" cap="none" sz="1200" b="0" i="0" u="none" baseline="0">
              <a:solidFill>
                <a:srgbClr val="000000"/>
              </a:solidFill>
              <a:latin typeface="ＭＳ Ｐゴシック"/>
              <a:ea typeface="ＭＳ Ｐゴシック"/>
              <a:cs typeface="ＭＳ Ｐゴシック"/>
            </a:rPr>
            <a:t>360*1000/(550*(700+2*550+2*100))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360000/550*2000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0.327 N/m</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垂直押し抜き応力度の計算を規定式にて確認する</a:t>
          </a:r>
          <a:r>
            <a:rPr lang="en-US" cap="none" sz="1200" b="0" i="0" u="none" baseline="0">
              <a:solidFill>
                <a:srgbClr val="000000"/>
              </a:solidFill>
              <a:latin typeface="ＭＳ Ｐゴシック"/>
              <a:ea typeface="ＭＳ Ｐゴシック"/>
              <a:cs typeface="ＭＳ Ｐゴシック"/>
            </a:rPr>
            <a:t>
τv</a:t>
          </a:r>
          <a:r>
            <a:rPr lang="en-US" cap="none" sz="1200" b="0" i="0" u="none" baseline="0">
              <a:solidFill>
                <a:srgbClr val="000000"/>
              </a:solidFill>
              <a:latin typeface="ＭＳ Ｐゴシック"/>
              <a:ea typeface="ＭＳ Ｐゴシック"/>
              <a:cs typeface="ＭＳ Ｐゴシック"/>
            </a:rPr>
            <a:t>＝Ｐ／</a:t>
          </a:r>
          <a:r>
            <a:rPr lang="en-US" cap="none" sz="1200" b="0" i="0" u="none" baseline="0">
              <a:solidFill>
                <a:srgbClr val="000000"/>
              </a:solidFill>
              <a:latin typeface="ＭＳ Ｐゴシック"/>
              <a:ea typeface="ＭＳ Ｐゴシック"/>
              <a:cs typeface="ＭＳ Ｐゴシック"/>
            </a:rPr>
            <a:t>π</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Ｄ＋Ｈ１）・Ｈ１＝</a:t>
          </a:r>
          <a:r>
            <a:rPr lang="en-US" cap="none" sz="1200" b="0" i="0" u="none" baseline="0">
              <a:solidFill>
                <a:srgbClr val="000000"/>
              </a:solidFill>
              <a:latin typeface="ＭＳ Ｐゴシック"/>
              <a:ea typeface="ＭＳ Ｐゴシック"/>
              <a:cs typeface="ＭＳ Ｐゴシック"/>
            </a:rPr>
            <a:t>3000*1000/3.14*(700+1800)*1800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0.212 N/m</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209550</xdr:colOff>
      <xdr:row>45</xdr:row>
      <xdr:rowOff>142875</xdr:rowOff>
    </xdr:from>
    <xdr:to>
      <xdr:col>13</xdr:col>
      <xdr:colOff>85725</xdr:colOff>
      <xdr:row>47</xdr:row>
      <xdr:rowOff>76200</xdr:rowOff>
    </xdr:to>
    <xdr:sp>
      <xdr:nvSpPr>
        <xdr:cNvPr id="94" name="Oval 113"/>
        <xdr:cNvSpPr>
          <a:spLocks/>
        </xdr:cNvSpPr>
      </xdr:nvSpPr>
      <xdr:spPr>
        <a:xfrm>
          <a:off x="7515225" y="9705975"/>
          <a:ext cx="6096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45</xdr:row>
      <xdr:rowOff>142875</xdr:rowOff>
    </xdr:from>
    <xdr:to>
      <xdr:col>14</xdr:col>
      <xdr:colOff>85725</xdr:colOff>
      <xdr:row>47</xdr:row>
      <xdr:rowOff>76200</xdr:rowOff>
    </xdr:to>
    <xdr:sp>
      <xdr:nvSpPr>
        <xdr:cNvPr id="95" name="Oval 114"/>
        <xdr:cNvSpPr>
          <a:spLocks/>
        </xdr:cNvSpPr>
      </xdr:nvSpPr>
      <xdr:spPr>
        <a:xfrm>
          <a:off x="8248650" y="9705975"/>
          <a:ext cx="6096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47</xdr:row>
      <xdr:rowOff>85725</xdr:rowOff>
    </xdr:from>
    <xdr:to>
      <xdr:col>14</xdr:col>
      <xdr:colOff>485775</xdr:colOff>
      <xdr:row>56</xdr:row>
      <xdr:rowOff>104775</xdr:rowOff>
    </xdr:to>
    <xdr:sp>
      <xdr:nvSpPr>
        <xdr:cNvPr id="96" name="Line 115"/>
        <xdr:cNvSpPr>
          <a:spLocks/>
        </xdr:cNvSpPr>
      </xdr:nvSpPr>
      <xdr:spPr>
        <a:xfrm>
          <a:off x="8543925" y="10067925"/>
          <a:ext cx="714375"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685800</xdr:colOff>
      <xdr:row>47</xdr:row>
      <xdr:rowOff>47625</xdr:rowOff>
    </xdr:from>
    <xdr:to>
      <xdr:col>17</xdr:col>
      <xdr:colOff>209550</xdr:colOff>
      <xdr:row>59</xdr:row>
      <xdr:rowOff>76200</xdr:rowOff>
    </xdr:to>
    <xdr:sp>
      <xdr:nvSpPr>
        <xdr:cNvPr id="97" name="Line 116"/>
        <xdr:cNvSpPr>
          <a:spLocks/>
        </xdr:cNvSpPr>
      </xdr:nvSpPr>
      <xdr:spPr>
        <a:xfrm>
          <a:off x="7991475" y="10029825"/>
          <a:ext cx="3305175" cy="2619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21</xdr:row>
      <xdr:rowOff>161925</xdr:rowOff>
    </xdr:from>
    <xdr:to>
      <xdr:col>8</xdr:col>
      <xdr:colOff>66675</xdr:colOff>
      <xdr:row>40</xdr:row>
      <xdr:rowOff>76200</xdr:rowOff>
    </xdr:to>
    <xdr:grpSp>
      <xdr:nvGrpSpPr>
        <xdr:cNvPr id="98" name="Group 130"/>
        <xdr:cNvGrpSpPr>
          <a:grpSpLocks/>
        </xdr:cNvGrpSpPr>
      </xdr:nvGrpSpPr>
      <xdr:grpSpPr>
        <a:xfrm>
          <a:off x="514350" y="4695825"/>
          <a:ext cx="4076700" cy="3895725"/>
          <a:chOff x="54" y="494"/>
          <a:chExt cx="428" cy="408"/>
        </a:xfrm>
        <a:solidFill>
          <a:srgbClr val="FFFFFF"/>
        </a:solidFill>
      </xdr:grpSpPr>
      <xdr:sp>
        <xdr:nvSpPr>
          <xdr:cNvPr id="99" name="Rectangle 49"/>
          <xdr:cNvSpPr>
            <a:spLocks/>
          </xdr:cNvSpPr>
        </xdr:nvSpPr>
        <xdr:spPr>
          <a:xfrm>
            <a:off x="329" y="695"/>
            <a:ext cx="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0" name="Group 129"/>
          <xdr:cNvGrpSpPr>
            <a:grpSpLocks/>
          </xdr:cNvGrpSpPr>
        </xdr:nvGrpSpPr>
        <xdr:grpSpPr>
          <a:xfrm>
            <a:off x="54" y="494"/>
            <a:ext cx="428" cy="408"/>
            <a:chOff x="54" y="494"/>
            <a:chExt cx="428" cy="408"/>
          </a:xfrm>
          <a:solidFill>
            <a:srgbClr val="FFFFFF"/>
          </a:solidFill>
        </xdr:grpSpPr>
        <xdr:sp>
          <xdr:nvSpPr>
            <xdr:cNvPr id="101" name="Line 42"/>
            <xdr:cNvSpPr>
              <a:spLocks/>
            </xdr:cNvSpPr>
          </xdr:nvSpPr>
          <xdr:spPr>
            <a:xfrm>
              <a:off x="162"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43"/>
            <xdr:cNvSpPr>
              <a:spLocks/>
            </xdr:cNvSpPr>
          </xdr:nvSpPr>
          <xdr:spPr>
            <a:xfrm>
              <a:off x="297"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44"/>
            <xdr:cNvSpPr>
              <a:spLocks/>
            </xdr:cNvSpPr>
          </xdr:nvSpPr>
          <xdr:spPr>
            <a:xfrm>
              <a:off x="157" y="896"/>
              <a:ext cx="1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4" name="Group 128"/>
            <xdr:cNvGrpSpPr>
              <a:grpSpLocks/>
            </xdr:cNvGrpSpPr>
          </xdr:nvGrpSpPr>
          <xdr:grpSpPr>
            <a:xfrm>
              <a:off x="54" y="494"/>
              <a:ext cx="428" cy="301"/>
              <a:chOff x="54" y="494"/>
              <a:chExt cx="428" cy="301"/>
            </a:xfrm>
            <a:solidFill>
              <a:srgbClr val="FFFFFF"/>
            </a:solidFill>
          </xdr:grpSpPr>
          <xdr:grpSp>
            <xdr:nvGrpSpPr>
              <xdr:cNvPr id="105" name="Group 127"/>
              <xdr:cNvGrpSpPr>
                <a:grpSpLocks/>
              </xdr:cNvGrpSpPr>
            </xdr:nvGrpSpPr>
            <xdr:grpSpPr>
              <a:xfrm>
                <a:off x="162" y="543"/>
                <a:ext cx="135" cy="252"/>
                <a:chOff x="162" y="543"/>
                <a:chExt cx="135" cy="252"/>
              </a:xfrm>
              <a:solidFill>
                <a:srgbClr val="FFFFFF"/>
              </a:solidFill>
            </xdr:grpSpPr>
            <xdr:sp>
              <xdr:nvSpPr>
                <xdr:cNvPr id="106" name="Rectangle 13" descr="10%"/>
                <xdr:cNvSpPr>
                  <a:spLocks/>
                </xdr:cNvSpPr>
              </xdr:nvSpPr>
              <xdr:spPr>
                <a:xfrm>
                  <a:off x="162" y="622"/>
                  <a:ext cx="135" cy="106"/>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07" name="Group 18"/>
                <xdr:cNvGrpSpPr>
                  <a:grpSpLocks/>
                </xdr:cNvGrpSpPr>
              </xdr:nvGrpSpPr>
              <xdr:grpSpPr>
                <a:xfrm>
                  <a:off x="162" y="543"/>
                  <a:ext cx="38" cy="242"/>
                  <a:chOff x="162" y="543"/>
                  <a:chExt cx="31" cy="242"/>
                </a:xfrm>
                <a:solidFill>
                  <a:srgbClr val="FFFFFF"/>
                </a:solidFill>
              </xdr:grpSpPr>
              <xdr:sp>
                <xdr:nvSpPr>
                  <xdr:cNvPr id="108" name="Rectangle 14"/>
                  <xdr:cNvSpPr>
                    <a:spLocks/>
                  </xdr:cNvSpPr>
                </xdr:nvSpPr>
                <xdr:spPr>
                  <a:xfrm>
                    <a:off x="162" y="621"/>
                    <a:ext cx="31"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Rectangle 15" descr="右上がり対角線"/>
                  <xdr:cNvSpPr>
                    <a:spLocks/>
                  </xdr:cNvSpPr>
                </xdr:nvSpPr>
                <xdr:spPr>
                  <a:xfrm>
                    <a:off x="162" y="629"/>
                    <a:ext cx="31"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Rectangle 16"/>
                  <xdr:cNvSpPr>
                    <a:spLocks/>
                  </xdr:cNvSpPr>
                </xdr:nvSpPr>
                <xdr:spPr>
                  <a:xfrm>
                    <a:off x="175" y="629"/>
                    <a:ext cx="3"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7"/>
                  <xdr:cNvSpPr>
                    <a:spLocks/>
                  </xdr:cNvSpPr>
                </xdr:nvSpPr>
                <xdr:spPr>
                  <a:xfrm flipV="1">
                    <a:off x="17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2" name="Group 19"/>
                <xdr:cNvGrpSpPr>
                  <a:grpSpLocks/>
                </xdr:cNvGrpSpPr>
              </xdr:nvGrpSpPr>
              <xdr:grpSpPr>
                <a:xfrm>
                  <a:off x="259" y="543"/>
                  <a:ext cx="38" cy="242"/>
                  <a:chOff x="162" y="543"/>
                  <a:chExt cx="31" cy="242"/>
                </a:xfrm>
                <a:solidFill>
                  <a:srgbClr val="FFFFFF"/>
                </a:solidFill>
              </xdr:grpSpPr>
              <xdr:sp>
                <xdr:nvSpPr>
                  <xdr:cNvPr id="113" name="Rectangle 20"/>
                  <xdr:cNvSpPr>
                    <a:spLocks/>
                  </xdr:cNvSpPr>
                </xdr:nvSpPr>
                <xdr:spPr>
                  <a:xfrm>
                    <a:off x="162" y="621"/>
                    <a:ext cx="31"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Rectangle 21" descr="右上がり対角線"/>
                  <xdr:cNvSpPr>
                    <a:spLocks/>
                  </xdr:cNvSpPr>
                </xdr:nvSpPr>
                <xdr:spPr>
                  <a:xfrm>
                    <a:off x="162" y="629"/>
                    <a:ext cx="31"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Rectangle 22"/>
                  <xdr:cNvSpPr>
                    <a:spLocks/>
                  </xdr:cNvSpPr>
                </xdr:nvSpPr>
                <xdr:spPr>
                  <a:xfrm>
                    <a:off x="175" y="629"/>
                    <a:ext cx="3"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23"/>
                  <xdr:cNvSpPr>
                    <a:spLocks/>
                  </xdr:cNvSpPr>
                </xdr:nvSpPr>
                <xdr:spPr>
                  <a:xfrm flipV="1">
                    <a:off x="17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7" name="Line 24"/>
                <xdr:cNvSpPr>
                  <a:spLocks/>
                </xdr:cNvSpPr>
              </xdr:nvSpPr>
              <xdr:spPr>
                <a:xfrm>
                  <a:off x="207" y="643"/>
                  <a:ext cx="4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Freeform 39"/>
                <xdr:cNvSpPr>
                  <a:spLocks/>
                </xdr:cNvSpPr>
              </xdr:nvSpPr>
              <xdr:spPr>
                <a:xfrm>
                  <a:off x="162" y="784"/>
                  <a:ext cx="66" cy="11"/>
                </a:xfrm>
                <a:custGeom>
                  <a:pathLst>
                    <a:path h="11" w="59">
                      <a:moveTo>
                        <a:pt x="59" y="0"/>
                      </a:moveTo>
                      <a:cubicBezTo>
                        <a:pt x="49" y="5"/>
                        <a:pt x="40" y="11"/>
                        <a:pt x="30" y="11"/>
                      </a:cubicBezTo>
                      <a:cubicBezTo>
                        <a:pt x="20" y="11"/>
                        <a:pt x="5" y="3"/>
                        <a:pt x="0"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Freeform 40"/>
                <xdr:cNvSpPr>
                  <a:spLocks/>
                </xdr:cNvSpPr>
              </xdr:nvSpPr>
              <xdr:spPr>
                <a:xfrm>
                  <a:off x="227" y="77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Freeform 41"/>
                <xdr:cNvSpPr>
                  <a:spLocks/>
                </xdr:cNvSpPr>
              </xdr:nvSpPr>
              <xdr:spPr>
                <a:xfrm rot="10800000">
                  <a:off x="227" y="78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1" name="Group 126"/>
              <xdr:cNvGrpSpPr>
                <a:grpSpLocks/>
              </xdr:cNvGrpSpPr>
            </xdr:nvGrpSpPr>
            <xdr:grpSpPr>
              <a:xfrm>
                <a:off x="54" y="494"/>
                <a:ext cx="428" cy="169"/>
                <a:chOff x="54" y="494"/>
                <a:chExt cx="428" cy="169"/>
              </a:xfrm>
              <a:solidFill>
                <a:srgbClr val="FFFFFF"/>
              </a:solidFill>
            </xdr:grpSpPr>
            <xdr:sp>
              <xdr:nvSpPr>
                <xdr:cNvPr id="122" name="Rectangle 12"/>
                <xdr:cNvSpPr>
                  <a:spLocks/>
                </xdr:cNvSpPr>
              </xdr:nvSpPr>
              <xdr:spPr>
                <a:xfrm>
                  <a:off x="54" y="501"/>
                  <a:ext cx="329" cy="152"/>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45"/>
                <xdr:cNvSpPr>
                  <a:spLocks/>
                </xdr:cNvSpPr>
              </xdr:nvSpPr>
              <xdr:spPr>
                <a:xfrm>
                  <a:off x="398" y="502"/>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46"/>
                <xdr:cNvSpPr>
                  <a:spLocks/>
                </xdr:cNvSpPr>
              </xdr:nvSpPr>
              <xdr:spPr>
                <a:xfrm>
                  <a:off x="398" y="653"/>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47"/>
                <xdr:cNvSpPr>
                  <a:spLocks/>
                </xdr:cNvSpPr>
              </xdr:nvSpPr>
              <xdr:spPr>
                <a:xfrm>
                  <a:off x="474" y="494"/>
                  <a:ext cx="0" cy="1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48"/>
                <xdr:cNvSpPr>
                  <a:spLocks/>
                </xdr:cNvSpPr>
              </xdr:nvSpPr>
              <xdr:spPr>
                <a:xfrm>
                  <a:off x="338" y="621"/>
                  <a:ext cx="1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Line 117"/>
                <xdr:cNvSpPr>
                  <a:spLocks/>
                </xdr:cNvSpPr>
              </xdr:nvSpPr>
              <xdr:spPr>
                <a:xfrm>
                  <a:off x="299" y="551"/>
                  <a:ext cx="8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Line 118"/>
                <xdr:cNvSpPr>
                  <a:spLocks/>
                </xdr:cNvSpPr>
              </xdr:nvSpPr>
              <xdr:spPr>
                <a:xfrm flipV="1">
                  <a:off x="297" y="520"/>
                  <a:ext cx="0" cy="1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119"/>
                <xdr:cNvSpPr>
                  <a:spLocks/>
                </xdr:cNvSpPr>
              </xdr:nvSpPr>
              <xdr:spPr>
                <a:xfrm flipV="1">
                  <a:off x="297" y="551"/>
                  <a:ext cx="85" cy="7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Line 120"/>
                <xdr:cNvSpPr>
                  <a:spLocks/>
                </xdr:cNvSpPr>
              </xdr:nvSpPr>
              <xdr:spPr>
                <a:xfrm flipV="1">
                  <a:off x="309" y="571"/>
                  <a:ext cx="34" cy="2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Line 121"/>
                <xdr:cNvSpPr>
                  <a:spLocks/>
                </xdr:cNvSpPr>
              </xdr:nvSpPr>
              <xdr:spPr>
                <a:xfrm flipH="1">
                  <a:off x="308" y="621"/>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Line 122"/>
                <xdr:cNvSpPr>
                  <a:spLocks/>
                </xdr:cNvSpPr>
              </xdr:nvSpPr>
              <xdr:spPr>
                <a:xfrm flipH="1">
                  <a:off x="308" y="634"/>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Line 123"/>
                <xdr:cNvSpPr>
                  <a:spLocks/>
                </xdr:cNvSpPr>
              </xdr:nvSpPr>
              <xdr:spPr>
                <a:xfrm flipH="1">
                  <a:off x="308" y="646"/>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24"/>
                <xdr:cNvSpPr>
                  <a:spLocks/>
                </xdr:cNvSpPr>
              </xdr:nvSpPr>
              <xdr:spPr>
                <a:xfrm>
                  <a:off x="337" y="621"/>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25"/>
                <xdr:cNvSpPr>
                  <a:spLocks/>
                </xdr:cNvSpPr>
              </xdr:nvSpPr>
              <xdr:spPr>
                <a:xfrm>
                  <a:off x="309" y="62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19</xdr:row>
      <xdr:rowOff>161925</xdr:rowOff>
    </xdr:from>
    <xdr:to>
      <xdr:col>17</xdr:col>
      <xdr:colOff>57150</xdr:colOff>
      <xdr:row>40</xdr:row>
      <xdr:rowOff>66675</xdr:rowOff>
    </xdr:to>
    <xdr:grpSp>
      <xdr:nvGrpSpPr>
        <xdr:cNvPr id="1" name="Group 221"/>
        <xdr:cNvGrpSpPr>
          <a:grpSpLocks/>
        </xdr:cNvGrpSpPr>
      </xdr:nvGrpSpPr>
      <xdr:grpSpPr>
        <a:xfrm>
          <a:off x="5172075" y="5886450"/>
          <a:ext cx="6048375" cy="4305300"/>
          <a:chOff x="536" y="451"/>
          <a:chExt cx="635" cy="451"/>
        </a:xfrm>
        <a:solidFill>
          <a:srgbClr val="FFFFFF"/>
        </a:solidFill>
      </xdr:grpSpPr>
      <xdr:sp>
        <xdr:nvSpPr>
          <xdr:cNvPr id="2" name="Line 222"/>
          <xdr:cNvSpPr>
            <a:spLocks/>
          </xdr:cNvSpPr>
        </xdr:nvSpPr>
        <xdr:spPr>
          <a:xfrm>
            <a:off x="737"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23"/>
          <xdr:cNvSpPr>
            <a:spLocks/>
          </xdr:cNvSpPr>
        </xdr:nvSpPr>
        <xdr:spPr>
          <a:xfrm>
            <a:off x="872"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24"/>
          <xdr:cNvSpPr>
            <a:spLocks/>
          </xdr:cNvSpPr>
        </xdr:nvSpPr>
        <xdr:spPr>
          <a:xfrm>
            <a:off x="732" y="896"/>
            <a:ext cx="1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225"/>
          <xdr:cNvGrpSpPr>
            <a:grpSpLocks/>
          </xdr:cNvGrpSpPr>
        </xdr:nvGrpSpPr>
        <xdr:grpSpPr>
          <a:xfrm>
            <a:off x="536" y="451"/>
            <a:ext cx="635" cy="344"/>
            <a:chOff x="536" y="451"/>
            <a:chExt cx="635" cy="344"/>
          </a:xfrm>
          <a:solidFill>
            <a:srgbClr val="FFFFFF"/>
          </a:solidFill>
        </xdr:grpSpPr>
        <xdr:sp>
          <xdr:nvSpPr>
            <xdr:cNvPr id="6" name="Rectangle 226"/>
            <xdr:cNvSpPr>
              <a:spLocks/>
            </xdr:cNvSpPr>
          </xdr:nvSpPr>
          <xdr:spPr>
            <a:xfrm>
              <a:off x="536" y="695"/>
              <a:ext cx="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 name="Group 227"/>
            <xdr:cNvGrpSpPr>
              <a:grpSpLocks/>
            </xdr:cNvGrpSpPr>
          </xdr:nvGrpSpPr>
          <xdr:grpSpPr>
            <a:xfrm>
              <a:off x="578" y="451"/>
              <a:ext cx="593" cy="344"/>
              <a:chOff x="578" y="451"/>
              <a:chExt cx="593" cy="344"/>
            </a:xfrm>
            <a:solidFill>
              <a:srgbClr val="FFFFFF"/>
            </a:solidFill>
          </xdr:grpSpPr>
          <xdr:grpSp>
            <xdr:nvGrpSpPr>
              <xdr:cNvPr id="8" name="Group 228"/>
              <xdr:cNvGrpSpPr>
                <a:grpSpLocks/>
              </xdr:cNvGrpSpPr>
            </xdr:nvGrpSpPr>
            <xdr:grpSpPr>
              <a:xfrm>
                <a:off x="738" y="586"/>
                <a:ext cx="135" cy="26"/>
                <a:chOff x="738" y="586"/>
                <a:chExt cx="135" cy="26"/>
              </a:xfrm>
              <a:solidFill>
                <a:srgbClr val="FFFFFF"/>
              </a:solidFill>
            </xdr:grpSpPr>
            <xdr:sp>
              <xdr:nvSpPr>
                <xdr:cNvPr id="9" name="Line 229"/>
                <xdr:cNvSpPr>
                  <a:spLocks/>
                </xdr:cNvSpPr>
              </xdr:nvSpPr>
              <xdr:spPr>
                <a:xfrm>
                  <a:off x="738"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30"/>
                <xdr:cNvSpPr>
                  <a:spLocks/>
                </xdr:cNvSpPr>
              </xdr:nvSpPr>
              <xdr:spPr>
                <a:xfrm>
                  <a:off x="77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231"/>
                <xdr:cNvSpPr>
                  <a:spLocks/>
                </xdr:cNvSpPr>
              </xdr:nvSpPr>
              <xdr:spPr>
                <a:xfrm>
                  <a:off x="80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32"/>
                <xdr:cNvSpPr>
                  <a:spLocks/>
                </xdr:cNvSpPr>
              </xdr:nvSpPr>
              <xdr:spPr>
                <a:xfrm>
                  <a:off x="838"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33"/>
                <xdr:cNvSpPr>
                  <a:spLocks/>
                </xdr:cNvSpPr>
              </xdr:nvSpPr>
              <xdr:spPr>
                <a:xfrm>
                  <a:off x="873" y="586"/>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34"/>
                <xdr:cNvSpPr>
                  <a:spLocks/>
                </xdr:cNvSpPr>
              </xdr:nvSpPr>
              <xdr:spPr>
                <a:xfrm>
                  <a:off x="738" y="586"/>
                  <a:ext cx="1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35"/>
                <xdr:cNvSpPr>
                  <a:spLocks/>
                </xdr:cNvSpPr>
              </xdr:nvSpPr>
              <xdr:spPr>
                <a:xfrm>
                  <a:off x="738" y="609"/>
                  <a:ext cx="1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236"/>
              <xdr:cNvGrpSpPr>
                <a:grpSpLocks/>
              </xdr:cNvGrpSpPr>
            </xdr:nvGrpSpPr>
            <xdr:grpSpPr>
              <a:xfrm>
                <a:off x="737" y="543"/>
                <a:ext cx="135" cy="252"/>
                <a:chOff x="737" y="543"/>
                <a:chExt cx="135" cy="252"/>
              </a:xfrm>
              <a:solidFill>
                <a:srgbClr val="FFFFFF"/>
              </a:solidFill>
            </xdr:grpSpPr>
            <xdr:sp>
              <xdr:nvSpPr>
                <xdr:cNvPr id="17" name="Rectangle 237" descr="10%"/>
                <xdr:cNvSpPr>
                  <a:spLocks/>
                </xdr:cNvSpPr>
              </xdr:nvSpPr>
              <xdr:spPr>
                <a:xfrm>
                  <a:off x="737" y="622"/>
                  <a:ext cx="135" cy="106"/>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8" name="Group 238"/>
                <xdr:cNvGrpSpPr>
                  <a:grpSpLocks/>
                </xdr:cNvGrpSpPr>
              </xdr:nvGrpSpPr>
              <xdr:grpSpPr>
                <a:xfrm>
                  <a:off x="737" y="543"/>
                  <a:ext cx="135" cy="252"/>
                  <a:chOff x="737" y="543"/>
                  <a:chExt cx="135" cy="252"/>
                </a:xfrm>
                <a:solidFill>
                  <a:srgbClr val="FFFFFF"/>
                </a:solidFill>
              </xdr:grpSpPr>
              <xdr:grpSp>
                <xdr:nvGrpSpPr>
                  <xdr:cNvPr id="19" name="Group 239"/>
                  <xdr:cNvGrpSpPr>
                    <a:grpSpLocks/>
                  </xdr:cNvGrpSpPr>
                </xdr:nvGrpSpPr>
                <xdr:grpSpPr>
                  <a:xfrm>
                    <a:off x="737" y="543"/>
                    <a:ext cx="38" cy="242"/>
                    <a:chOff x="737" y="543"/>
                    <a:chExt cx="38" cy="242"/>
                  </a:xfrm>
                  <a:solidFill>
                    <a:srgbClr val="FFFFFF"/>
                  </a:solidFill>
                </xdr:grpSpPr>
                <xdr:sp>
                  <xdr:nvSpPr>
                    <xdr:cNvPr id="20" name="Rectangle 240"/>
                    <xdr:cNvSpPr>
                      <a:spLocks/>
                    </xdr:cNvSpPr>
                  </xdr:nvSpPr>
                  <xdr:spPr>
                    <a:xfrm>
                      <a:off x="737" y="621"/>
                      <a:ext cx="38"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41" descr="右上がり対角線"/>
                    <xdr:cNvSpPr>
                      <a:spLocks/>
                    </xdr:cNvSpPr>
                  </xdr:nvSpPr>
                  <xdr:spPr>
                    <a:xfrm>
                      <a:off x="737" y="629"/>
                      <a:ext cx="38"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42"/>
                    <xdr:cNvSpPr>
                      <a:spLocks/>
                    </xdr:cNvSpPr>
                  </xdr:nvSpPr>
                  <xdr:spPr>
                    <a:xfrm>
                      <a:off x="753" y="629"/>
                      <a:ext cx="4"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43"/>
                    <xdr:cNvSpPr>
                      <a:spLocks/>
                    </xdr:cNvSpPr>
                  </xdr:nvSpPr>
                  <xdr:spPr>
                    <a:xfrm flipV="1">
                      <a:off x="75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4" name="Group 244"/>
                  <xdr:cNvGrpSpPr>
                    <a:grpSpLocks/>
                  </xdr:cNvGrpSpPr>
                </xdr:nvGrpSpPr>
                <xdr:grpSpPr>
                  <a:xfrm>
                    <a:off x="834" y="543"/>
                    <a:ext cx="38" cy="242"/>
                    <a:chOff x="834" y="543"/>
                    <a:chExt cx="38" cy="242"/>
                  </a:xfrm>
                  <a:solidFill>
                    <a:srgbClr val="FFFFFF"/>
                  </a:solidFill>
                </xdr:grpSpPr>
                <xdr:sp>
                  <xdr:nvSpPr>
                    <xdr:cNvPr id="25" name="Rectangle 245"/>
                    <xdr:cNvSpPr>
                      <a:spLocks/>
                    </xdr:cNvSpPr>
                  </xdr:nvSpPr>
                  <xdr:spPr>
                    <a:xfrm>
                      <a:off x="834" y="621"/>
                      <a:ext cx="38"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246" descr="右上がり対角線"/>
                    <xdr:cNvSpPr>
                      <a:spLocks/>
                    </xdr:cNvSpPr>
                  </xdr:nvSpPr>
                  <xdr:spPr>
                    <a:xfrm>
                      <a:off x="834" y="629"/>
                      <a:ext cx="38"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47"/>
                    <xdr:cNvSpPr>
                      <a:spLocks/>
                    </xdr:cNvSpPr>
                  </xdr:nvSpPr>
                  <xdr:spPr>
                    <a:xfrm>
                      <a:off x="850" y="629"/>
                      <a:ext cx="4"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48"/>
                    <xdr:cNvSpPr>
                      <a:spLocks/>
                    </xdr:cNvSpPr>
                  </xdr:nvSpPr>
                  <xdr:spPr>
                    <a:xfrm flipV="1">
                      <a:off x="852"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Freeform 249"/>
                  <xdr:cNvSpPr>
                    <a:spLocks/>
                  </xdr:cNvSpPr>
                </xdr:nvSpPr>
                <xdr:spPr>
                  <a:xfrm>
                    <a:off x="737" y="784"/>
                    <a:ext cx="66" cy="11"/>
                  </a:xfrm>
                  <a:custGeom>
                    <a:pathLst>
                      <a:path h="11" w="59">
                        <a:moveTo>
                          <a:pt x="59" y="0"/>
                        </a:moveTo>
                        <a:cubicBezTo>
                          <a:pt x="49" y="5"/>
                          <a:pt x="40" y="11"/>
                          <a:pt x="30" y="11"/>
                        </a:cubicBezTo>
                        <a:cubicBezTo>
                          <a:pt x="20" y="11"/>
                          <a:pt x="5" y="3"/>
                          <a:pt x="0"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250"/>
                  <xdr:cNvSpPr>
                    <a:spLocks/>
                  </xdr:cNvSpPr>
                </xdr:nvSpPr>
                <xdr:spPr>
                  <a:xfrm>
                    <a:off x="802" y="77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Freeform 251"/>
                  <xdr:cNvSpPr>
                    <a:spLocks/>
                  </xdr:cNvSpPr>
                </xdr:nvSpPr>
                <xdr:spPr>
                  <a:xfrm rot="10800000">
                    <a:off x="802" y="78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 name="Line 252"/>
                <xdr:cNvSpPr>
                  <a:spLocks/>
                </xdr:cNvSpPr>
              </xdr:nvSpPr>
              <xdr:spPr>
                <a:xfrm>
                  <a:off x="803" y="654"/>
                  <a:ext cx="0" cy="5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3" name="Group 253"/>
              <xdr:cNvGrpSpPr>
                <a:grpSpLocks/>
              </xdr:cNvGrpSpPr>
            </xdr:nvGrpSpPr>
            <xdr:grpSpPr>
              <a:xfrm>
                <a:off x="578" y="451"/>
                <a:ext cx="593" cy="254"/>
                <a:chOff x="578" y="451"/>
                <a:chExt cx="593" cy="254"/>
              </a:xfrm>
              <a:solidFill>
                <a:srgbClr val="FFFFFF"/>
              </a:solidFill>
            </xdr:grpSpPr>
            <xdr:sp>
              <xdr:nvSpPr>
                <xdr:cNvPr id="34" name="Rectangle 254"/>
                <xdr:cNvSpPr>
                  <a:spLocks/>
                </xdr:cNvSpPr>
              </xdr:nvSpPr>
              <xdr:spPr>
                <a:xfrm>
                  <a:off x="578" y="499"/>
                  <a:ext cx="464" cy="154"/>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5" name="Group 255"/>
                <xdr:cNvGrpSpPr>
                  <a:grpSpLocks/>
                </xdr:cNvGrpSpPr>
              </xdr:nvGrpSpPr>
              <xdr:grpSpPr>
                <a:xfrm>
                  <a:off x="606" y="451"/>
                  <a:ext cx="565" cy="254"/>
                  <a:chOff x="606" y="451"/>
                  <a:chExt cx="565" cy="254"/>
                </a:xfrm>
                <a:solidFill>
                  <a:srgbClr val="FFFFFF"/>
                </a:solidFill>
              </xdr:grpSpPr>
              <xdr:sp>
                <xdr:nvSpPr>
                  <xdr:cNvPr id="36" name="Line 256"/>
                  <xdr:cNvSpPr>
                    <a:spLocks/>
                  </xdr:cNvSpPr>
                </xdr:nvSpPr>
                <xdr:spPr>
                  <a:xfrm flipH="1" flipV="1">
                    <a:off x="606" y="500"/>
                    <a:ext cx="132" cy="12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57"/>
                  <xdr:cNvSpPr>
                    <a:spLocks/>
                  </xdr:cNvSpPr>
                </xdr:nvSpPr>
                <xdr:spPr>
                  <a:xfrm flipV="1">
                    <a:off x="872" y="499"/>
                    <a:ext cx="146" cy="12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258"/>
                  <xdr:cNvSpPr>
                    <a:spLocks/>
                  </xdr:cNvSpPr>
                </xdr:nvSpPr>
                <xdr:spPr>
                  <a:xfrm flipV="1">
                    <a:off x="949" y="548"/>
                    <a:ext cx="41" cy="3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59"/>
                  <xdr:cNvSpPr>
                    <a:spLocks/>
                  </xdr:cNvSpPr>
                </xdr:nvSpPr>
                <xdr:spPr>
                  <a:xfrm flipH="1" flipV="1">
                    <a:off x="640" y="553"/>
                    <a:ext cx="37" cy="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60"/>
                  <xdr:cNvSpPr>
                    <a:spLocks/>
                  </xdr:cNvSpPr>
                </xdr:nvSpPr>
                <xdr:spPr>
                  <a:xfrm>
                    <a:off x="674" y="451"/>
                    <a:ext cx="0"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261"/>
                  <xdr:cNvSpPr>
                    <a:spLocks/>
                  </xdr:cNvSpPr>
                </xdr:nvSpPr>
                <xdr:spPr>
                  <a:xfrm>
                    <a:off x="936" y="451"/>
                    <a:ext cx="0"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262"/>
                  <xdr:cNvSpPr>
                    <a:spLocks/>
                  </xdr:cNvSpPr>
                </xdr:nvSpPr>
                <xdr:spPr>
                  <a:xfrm>
                    <a:off x="667" y="455"/>
                    <a:ext cx="2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263"/>
                  <xdr:cNvSpPr>
                    <a:spLocks/>
                  </xdr:cNvSpPr>
                </xdr:nvSpPr>
                <xdr:spPr>
                  <a:xfrm>
                    <a:off x="923" y="580"/>
                    <a:ext cx="80" cy="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264"/>
                  <xdr:cNvSpPr>
                    <a:spLocks/>
                  </xdr:cNvSpPr>
                </xdr:nvSpPr>
                <xdr:spPr>
                  <a:xfrm>
                    <a:off x="820" y="681"/>
                    <a:ext cx="95"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265"/>
                  <xdr:cNvSpPr>
                    <a:spLocks/>
                  </xdr:cNvSpPr>
                </xdr:nvSpPr>
                <xdr:spPr>
                  <a:xfrm>
                    <a:off x="1058" y="499"/>
                    <a:ext cx="1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266"/>
                  <xdr:cNvSpPr>
                    <a:spLocks/>
                  </xdr:cNvSpPr>
                </xdr:nvSpPr>
                <xdr:spPr>
                  <a:xfrm>
                    <a:off x="1058" y="653"/>
                    <a:ext cx="1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267"/>
                  <xdr:cNvSpPr>
                    <a:spLocks/>
                  </xdr:cNvSpPr>
                </xdr:nvSpPr>
                <xdr:spPr>
                  <a:xfrm>
                    <a:off x="929" y="626"/>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268"/>
                  <xdr:cNvSpPr>
                    <a:spLocks/>
                  </xdr:cNvSpPr>
                </xdr:nvSpPr>
                <xdr:spPr>
                  <a:xfrm>
                    <a:off x="1165" y="495"/>
                    <a:ext cx="0" cy="1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grpSp>
    <xdr:clientData/>
  </xdr:twoCellAnchor>
  <xdr:twoCellAnchor>
    <xdr:from>
      <xdr:col>1</xdr:col>
      <xdr:colOff>295275</xdr:colOff>
      <xdr:row>21</xdr:row>
      <xdr:rowOff>152400</xdr:rowOff>
    </xdr:from>
    <xdr:to>
      <xdr:col>8</xdr:col>
      <xdr:colOff>57150</xdr:colOff>
      <xdr:row>40</xdr:row>
      <xdr:rowOff>66675</xdr:rowOff>
    </xdr:to>
    <xdr:grpSp>
      <xdr:nvGrpSpPr>
        <xdr:cNvPr id="49" name="Group 269"/>
        <xdr:cNvGrpSpPr>
          <a:grpSpLocks/>
        </xdr:cNvGrpSpPr>
      </xdr:nvGrpSpPr>
      <xdr:grpSpPr>
        <a:xfrm>
          <a:off x="581025" y="6296025"/>
          <a:ext cx="4076700" cy="3895725"/>
          <a:chOff x="54" y="494"/>
          <a:chExt cx="428" cy="408"/>
        </a:xfrm>
        <a:solidFill>
          <a:srgbClr val="FFFFFF"/>
        </a:solidFill>
      </xdr:grpSpPr>
      <xdr:sp>
        <xdr:nvSpPr>
          <xdr:cNvPr id="50" name="Rectangle 270"/>
          <xdr:cNvSpPr>
            <a:spLocks/>
          </xdr:cNvSpPr>
        </xdr:nvSpPr>
        <xdr:spPr>
          <a:xfrm>
            <a:off x="329" y="695"/>
            <a:ext cx="86" cy="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1" name="Group 271"/>
          <xdr:cNvGrpSpPr>
            <a:grpSpLocks/>
          </xdr:cNvGrpSpPr>
        </xdr:nvGrpSpPr>
        <xdr:grpSpPr>
          <a:xfrm>
            <a:off x="54" y="494"/>
            <a:ext cx="428" cy="408"/>
            <a:chOff x="54" y="494"/>
            <a:chExt cx="428" cy="408"/>
          </a:xfrm>
          <a:solidFill>
            <a:srgbClr val="FFFFFF"/>
          </a:solidFill>
        </xdr:grpSpPr>
        <xdr:sp>
          <xdr:nvSpPr>
            <xdr:cNvPr id="52" name="Line 272"/>
            <xdr:cNvSpPr>
              <a:spLocks/>
            </xdr:cNvSpPr>
          </xdr:nvSpPr>
          <xdr:spPr>
            <a:xfrm>
              <a:off x="162"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273"/>
            <xdr:cNvSpPr>
              <a:spLocks/>
            </xdr:cNvSpPr>
          </xdr:nvSpPr>
          <xdr:spPr>
            <a:xfrm>
              <a:off x="297" y="799"/>
              <a:ext cx="0" cy="10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274"/>
            <xdr:cNvSpPr>
              <a:spLocks/>
            </xdr:cNvSpPr>
          </xdr:nvSpPr>
          <xdr:spPr>
            <a:xfrm>
              <a:off x="157" y="896"/>
              <a:ext cx="1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75"/>
            <xdr:cNvGrpSpPr>
              <a:grpSpLocks/>
            </xdr:cNvGrpSpPr>
          </xdr:nvGrpSpPr>
          <xdr:grpSpPr>
            <a:xfrm>
              <a:off x="54" y="494"/>
              <a:ext cx="428" cy="301"/>
              <a:chOff x="54" y="494"/>
              <a:chExt cx="428" cy="301"/>
            </a:xfrm>
            <a:solidFill>
              <a:srgbClr val="FFFFFF"/>
            </a:solidFill>
          </xdr:grpSpPr>
          <xdr:grpSp>
            <xdr:nvGrpSpPr>
              <xdr:cNvPr id="56" name="Group 276"/>
              <xdr:cNvGrpSpPr>
                <a:grpSpLocks/>
              </xdr:cNvGrpSpPr>
            </xdr:nvGrpSpPr>
            <xdr:grpSpPr>
              <a:xfrm>
                <a:off x="162" y="543"/>
                <a:ext cx="135" cy="252"/>
                <a:chOff x="162" y="543"/>
                <a:chExt cx="135" cy="252"/>
              </a:xfrm>
              <a:solidFill>
                <a:srgbClr val="FFFFFF"/>
              </a:solidFill>
            </xdr:grpSpPr>
            <xdr:sp>
              <xdr:nvSpPr>
                <xdr:cNvPr id="57" name="Rectangle 277" descr="10%"/>
                <xdr:cNvSpPr>
                  <a:spLocks/>
                </xdr:cNvSpPr>
              </xdr:nvSpPr>
              <xdr:spPr>
                <a:xfrm>
                  <a:off x="162" y="622"/>
                  <a:ext cx="135" cy="106"/>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8" name="Group 278"/>
                <xdr:cNvGrpSpPr>
                  <a:grpSpLocks/>
                </xdr:cNvGrpSpPr>
              </xdr:nvGrpSpPr>
              <xdr:grpSpPr>
                <a:xfrm>
                  <a:off x="162" y="543"/>
                  <a:ext cx="38" cy="242"/>
                  <a:chOff x="162" y="543"/>
                  <a:chExt cx="31" cy="242"/>
                </a:xfrm>
                <a:solidFill>
                  <a:srgbClr val="FFFFFF"/>
                </a:solidFill>
              </xdr:grpSpPr>
              <xdr:sp>
                <xdr:nvSpPr>
                  <xdr:cNvPr id="59" name="Rectangle 279"/>
                  <xdr:cNvSpPr>
                    <a:spLocks/>
                  </xdr:cNvSpPr>
                </xdr:nvSpPr>
                <xdr:spPr>
                  <a:xfrm>
                    <a:off x="162" y="621"/>
                    <a:ext cx="31"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Rectangle 280" descr="右上がり対角線"/>
                  <xdr:cNvSpPr>
                    <a:spLocks/>
                  </xdr:cNvSpPr>
                </xdr:nvSpPr>
                <xdr:spPr>
                  <a:xfrm>
                    <a:off x="162" y="629"/>
                    <a:ext cx="31"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Rectangle 281"/>
                  <xdr:cNvSpPr>
                    <a:spLocks/>
                  </xdr:cNvSpPr>
                </xdr:nvSpPr>
                <xdr:spPr>
                  <a:xfrm>
                    <a:off x="175" y="629"/>
                    <a:ext cx="3"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282"/>
                  <xdr:cNvSpPr>
                    <a:spLocks/>
                  </xdr:cNvSpPr>
                </xdr:nvSpPr>
                <xdr:spPr>
                  <a:xfrm flipV="1">
                    <a:off x="17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3" name="Group 283"/>
                <xdr:cNvGrpSpPr>
                  <a:grpSpLocks/>
                </xdr:cNvGrpSpPr>
              </xdr:nvGrpSpPr>
              <xdr:grpSpPr>
                <a:xfrm>
                  <a:off x="259" y="543"/>
                  <a:ext cx="38" cy="242"/>
                  <a:chOff x="162" y="543"/>
                  <a:chExt cx="31" cy="242"/>
                </a:xfrm>
                <a:solidFill>
                  <a:srgbClr val="FFFFFF"/>
                </a:solidFill>
              </xdr:grpSpPr>
              <xdr:sp>
                <xdr:nvSpPr>
                  <xdr:cNvPr id="64" name="Rectangle 284"/>
                  <xdr:cNvSpPr>
                    <a:spLocks/>
                  </xdr:cNvSpPr>
                </xdr:nvSpPr>
                <xdr:spPr>
                  <a:xfrm>
                    <a:off x="162" y="621"/>
                    <a:ext cx="31"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285" descr="右上がり対角線"/>
                  <xdr:cNvSpPr>
                    <a:spLocks/>
                  </xdr:cNvSpPr>
                </xdr:nvSpPr>
                <xdr:spPr>
                  <a:xfrm>
                    <a:off x="162" y="629"/>
                    <a:ext cx="31" cy="156"/>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286"/>
                  <xdr:cNvSpPr>
                    <a:spLocks/>
                  </xdr:cNvSpPr>
                </xdr:nvSpPr>
                <xdr:spPr>
                  <a:xfrm>
                    <a:off x="175" y="629"/>
                    <a:ext cx="3" cy="1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287"/>
                  <xdr:cNvSpPr>
                    <a:spLocks/>
                  </xdr:cNvSpPr>
                </xdr:nvSpPr>
                <xdr:spPr>
                  <a:xfrm flipV="1">
                    <a:off x="176" y="543"/>
                    <a:ext cx="0" cy="78"/>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8" name="Line 288"/>
                <xdr:cNvSpPr>
                  <a:spLocks/>
                </xdr:cNvSpPr>
              </xdr:nvSpPr>
              <xdr:spPr>
                <a:xfrm>
                  <a:off x="207" y="643"/>
                  <a:ext cx="4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Freeform 289"/>
                <xdr:cNvSpPr>
                  <a:spLocks/>
                </xdr:cNvSpPr>
              </xdr:nvSpPr>
              <xdr:spPr>
                <a:xfrm>
                  <a:off x="162" y="784"/>
                  <a:ext cx="66" cy="11"/>
                </a:xfrm>
                <a:custGeom>
                  <a:pathLst>
                    <a:path h="11" w="59">
                      <a:moveTo>
                        <a:pt x="59" y="0"/>
                      </a:moveTo>
                      <a:cubicBezTo>
                        <a:pt x="49" y="5"/>
                        <a:pt x="40" y="11"/>
                        <a:pt x="30" y="11"/>
                      </a:cubicBezTo>
                      <a:cubicBezTo>
                        <a:pt x="20" y="11"/>
                        <a:pt x="5" y="3"/>
                        <a:pt x="0"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Freeform 290"/>
                <xdr:cNvSpPr>
                  <a:spLocks/>
                </xdr:cNvSpPr>
              </xdr:nvSpPr>
              <xdr:spPr>
                <a:xfrm>
                  <a:off x="227" y="77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Freeform 291"/>
                <xdr:cNvSpPr>
                  <a:spLocks/>
                </xdr:cNvSpPr>
              </xdr:nvSpPr>
              <xdr:spPr>
                <a:xfrm rot="10800000">
                  <a:off x="227" y="785"/>
                  <a:ext cx="70" cy="9"/>
                </a:xfrm>
                <a:custGeom>
                  <a:pathLst>
                    <a:path h="9" w="63">
                      <a:moveTo>
                        <a:pt x="0" y="9"/>
                      </a:moveTo>
                      <a:cubicBezTo>
                        <a:pt x="12" y="4"/>
                        <a:pt x="25" y="0"/>
                        <a:pt x="35" y="0"/>
                      </a:cubicBezTo>
                      <a:cubicBezTo>
                        <a:pt x="45" y="0"/>
                        <a:pt x="54" y="4"/>
                        <a:pt x="63" y="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2" name="Group 292"/>
              <xdr:cNvGrpSpPr>
                <a:grpSpLocks/>
              </xdr:cNvGrpSpPr>
            </xdr:nvGrpSpPr>
            <xdr:grpSpPr>
              <a:xfrm>
                <a:off x="54" y="494"/>
                <a:ext cx="428" cy="169"/>
                <a:chOff x="54" y="494"/>
                <a:chExt cx="428" cy="169"/>
              </a:xfrm>
              <a:solidFill>
                <a:srgbClr val="FFFFFF"/>
              </a:solidFill>
            </xdr:grpSpPr>
            <xdr:sp>
              <xdr:nvSpPr>
                <xdr:cNvPr id="73" name="Rectangle 293"/>
                <xdr:cNvSpPr>
                  <a:spLocks/>
                </xdr:cNvSpPr>
              </xdr:nvSpPr>
              <xdr:spPr>
                <a:xfrm>
                  <a:off x="54" y="501"/>
                  <a:ext cx="329" cy="152"/>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294"/>
                <xdr:cNvSpPr>
                  <a:spLocks/>
                </xdr:cNvSpPr>
              </xdr:nvSpPr>
              <xdr:spPr>
                <a:xfrm>
                  <a:off x="398" y="502"/>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295"/>
                <xdr:cNvSpPr>
                  <a:spLocks/>
                </xdr:cNvSpPr>
              </xdr:nvSpPr>
              <xdr:spPr>
                <a:xfrm>
                  <a:off x="398" y="653"/>
                  <a:ext cx="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296"/>
                <xdr:cNvSpPr>
                  <a:spLocks/>
                </xdr:cNvSpPr>
              </xdr:nvSpPr>
              <xdr:spPr>
                <a:xfrm>
                  <a:off x="474" y="494"/>
                  <a:ext cx="0" cy="1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297"/>
                <xdr:cNvSpPr>
                  <a:spLocks/>
                </xdr:cNvSpPr>
              </xdr:nvSpPr>
              <xdr:spPr>
                <a:xfrm>
                  <a:off x="338" y="621"/>
                  <a:ext cx="1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98"/>
                <xdr:cNvSpPr>
                  <a:spLocks/>
                </xdr:cNvSpPr>
              </xdr:nvSpPr>
              <xdr:spPr>
                <a:xfrm>
                  <a:off x="299" y="551"/>
                  <a:ext cx="8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299"/>
                <xdr:cNvSpPr>
                  <a:spLocks/>
                </xdr:cNvSpPr>
              </xdr:nvSpPr>
              <xdr:spPr>
                <a:xfrm flipV="1">
                  <a:off x="297" y="520"/>
                  <a:ext cx="0" cy="1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300"/>
                <xdr:cNvSpPr>
                  <a:spLocks/>
                </xdr:cNvSpPr>
              </xdr:nvSpPr>
              <xdr:spPr>
                <a:xfrm flipV="1">
                  <a:off x="297" y="551"/>
                  <a:ext cx="85" cy="7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01"/>
                <xdr:cNvSpPr>
                  <a:spLocks/>
                </xdr:cNvSpPr>
              </xdr:nvSpPr>
              <xdr:spPr>
                <a:xfrm flipV="1">
                  <a:off x="309" y="571"/>
                  <a:ext cx="34" cy="2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302"/>
                <xdr:cNvSpPr>
                  <a:spLocks/>
                </xdr:cNvSpPr>
              </xdr:nvSpPr>
              <xdr:spPr>
                <a:xfrm flipH="1">
                  <a:off x="308" y="621"/>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303"/>
                <xdr:cNvSpPr>
                  <a:spLocks/>
                </xdr:cNvSpPr>
              </xdr:nvSpPr>
              <xdr:spPr>
                <a:xfrm flipH="1">
                  <a:off x="308" y="634"/>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304"/>
                <xdr:cNvSpPr>
                  <a:spLocks/>
                </xdr:cNvSpPr>
              </xdr:nvSpPr>
              <xdr:spPr>
                <a:xfrm flipH="1">
                  <a:off x="308" y="646"/>
                  <a:ext cx="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05"/>
                <xdr:cNvSpPr>
                  <a:spLocks/>
                </xdr:cNvSpPr>
              </xdr:nvSpPr>
              <xdr:spPr>
                <a:xfrm>
                  <a:off x="337" y="621"/>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306"/>
                <xdr:cNvSpPr>
                  <a:spLocks/>
                </xdr:cNvSpPr>
              </xdr:nvSpPr>
              <xdr:spPr>
                <a:xfrm>
                  <a:off x="309" y="62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5</xdr:col>
      <xdr:colOff>219075</xdr:colOff>
      <xdr:row>6</xdr:row>
      <xdr:rowOff>161925</xdr:rowOff>
    </xdr:from>
    <xdr:to>
      <xdr:col>10</xdr:col>
      <xdr:colOff>190500</xdr:colOff>
      <xdr:row>11</xdr:row>
      <xdr:rowOff>38100</xdr:rowOff>
    </xdr:to>
    <xdr:grpSp>
      <xdr:nvGrpSpPr>
        <xdr:cNvPr id="87" name="Group 307"/>
        <xdr:cNvGrpSpPr>
          <a:grpSpLocks/>
        </xdr:cNvGrpSpPr>
      </xdr:nvGrpSpPr>
      <xdr:grpSpPr>
        <a:xfrm>
          <a:off x="2847975" y="3162300"/>
          <a:ext cx="3257550" cy="923925"/>
          <a:chOff x="293" y="162"/>
          <a:chExt cx="342" cy="96"/>
        </a:xfrm>
        <a:solidFill>
          <a:srgbClr val="FFFFFF"/>
        </a:solidFill>
      </xdr:grpSpPr>
      <xdr:sp>
        <xdr:nvSpPr>
          <xdr:cNvPr id="88" name="Rectangle 308"/>
          <xdr:cNvSpPr>
            <a:spLocks/>
          </xdr:cNvSpPr>
        </xdr:nvSpPr>
        <xdr:spPr>
          <a:xfrm>
            <a:off x="337" y="166"/>
            <a:ext cx="208" cy="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309"/>
          <xdr:cNvSpPr>
            <a:spLocks/>
          </xdr:cNvSpPr>
        </xdr:nvSpPr>
        <xdr:spPr>
          <a:xfrm>
            <a:off x="357" y="184"/>
            <a:ext cx="36" cy="3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310"/>
          <xdr:cNvSpPr>
            <a:spLocks/>
          </xdr:cNvSpPr>
        </xdr:nvSpPr>
        <xdr:spPr>
          <a:xfrm>
            <a:off x="486" y="184"/>
            <a:ext cx="36" cy="3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Rectangle 311" descr="右上がり対角線"/>
          <xdr:cNvSpPr>
            <a:spLocks/>
          </xdr:cNvSpPr>
        </xdr:nvSpPr>
        <xdr:spPr>
          <a:xfrm>
            <a:off x="415" y="185"/>
            <a:ext cx="48" cy="33"/>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312"/>
          <xdr:cNvSpPr>
            <a:spLocks/>
          </xdr:cNvSpPr>
        </xdr:nvSpPr>
        <xdr:spPr>
          <a:xfrm>
            <a:off x="293" y="200"/>
            <a:ext cx="3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313"/>
          <xdr:cNvSpPr>
            <a:spLocks/>
          </xdr:cNvSpPr>
        </xdr:nvSpPr>
        <xdr:spPr>
          <a:xfrm>
            <a:off x="521" y="219"/>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314"/>
          <xdr:cNvSpPr>
            <a:spLocks/>
          </xdr:cNvSpPr>
        </xdr:nvSpPr>
        <xdr:spPr>
          <a:xfrm>
            <a:off x="515" y="251"/>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315"/>
          <xdr:cNvSpPr>
            <a:spLocks/>
          </xdr:cNvSpPr>
        </xdr:nvSpPr>
        <xdr:spPr>
          <a:xfrm>
            <a:off x="545" y="234"/>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316"/>
          <xdr:cNvSpPr>
            <a:spLocks/>
          </xdr:cNvSpPr>
        </xdr:nvSpPr>
        <xdr:spPr>
          <a:xfrm>
            <a:off x="546" y="166"/>
            <a:ext cx="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317"/>
          <xdr:cNvSpPr>
            <a:spLocks/>
          </xdr:cNvSpPr>
        </xdr:nvSpPr>
        <xdr:spPr>
          <a:xfrm>
            <a:off x="546" y="185"/>
            <a:ext cx="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318"/>
          <xdr:cNvSpPr>
            <a:spLocks/>
          </xdr:cNvSpPr>
        </xdr:nvSpPr>
        <xdr:spPr>
          <a:xfrm>
            <a:off x="603" y="16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xdr:colOff>
      <xdr:row>68</xdr:row>
      <xdr:rowOff>123825</xdr:rowOff>
    </xdr:from>
    <xdr:to>
      <xdr:col>11</xdr:col>
      <xdr:colOff>9525</xdr:colOff>
      <xdr:row>72</xdr:row>
      <xdr:rowOff>9525</xdr:rowOff>
    </xdr:to>
    <xdr:sp>
      <xdr:nvSpPr>
        <xdr:cNvPr id="99" name="Rectangle 321"/>
        <xdr:cNvSpPr>
          <a:spLocks/>
        </xdr:cNvSpPr>
      </xdr:nvSpPr>
      <xdr:spPr>
        <a:xfrm>
          <a:off x="4610100" y="16573500"/>
          <a:ext cx="2047875" cy="876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74</xdr:row>
      <xdr:rowOff>219075</xdr:rowOff>
    </xdr:from>
    <xdr:to>
      <xdr:col>10</xdr:col>
      <xdr:colOff>76200</xdr:colOff>
      <xdr:row>74</xdr:row>
      <xdr:rowOff>219075</xdr:rowOff>
    </xdr:to>
    <xdr:sp>
      <xdr:nvSpPr>
        <xdr:cNvPr id="100" name="Line 325"/>
        <xdr:cNvSpPr>
          <a:spLocks/>
        </xdr:cNvSpPr>
      </xdr:nvSpPr>
      <xdr:spPr>
        <a:xfrm>
          <a:off x="5514975" y="181546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72</xdr:row>
      <xdr:rowOff>142875</xdr:rowOff>
    </xdr:from>
    <xdr:to>
      <xdr:col>11</xdr:col>
      <xdr:colOff>9525</xdr:colOff>
      <xdr:row>75</xdr:row>
      <xdr:rowOff>66675</xdr:rowOff>
    </xdr:to>
    <xdr:sp>
      <xdr:nvSpPr>
        <xdr:cNvPr id="101" name="Line 326"/>
        <xdr:cNvSpPr>
          <a:spLocks/>
        </xdr:cNvSpPr>
      </xdr:nvSpPr>
      <xdr:spPr>
        <a:xfrm>
          <a:off x="6657975" y="175831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75</xdr:row>
      <xdr:rowOff>28575</xdr:rowOff>
    </xdr:from>
    <xdr:to>
      <xdr:col>11</xdr:col>
      <xdr:colOff>66675</xdr:colOff>
      <xdr:row>75</xdr:row>
      <xdr:rowOff>28575</xdr:rowOff>
    </xdr:to>
    <xdr:sp>
      <xdr:nvSpPr>
        <xdr:cNvPr id="102" name="Line 327"/>
        <xdr:cNvSpPr>
          <a:spLocks/>
        </xdr:cNvSpPr>
      </xdr:nvSpPr>
      <xdr:spPr>
        <a:xfrm>
          <a:off x="6153150" y="182118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73</xdr:row>
      <xdr:rowOff>180975</xdr:rowOff>
    </xdr:from>
    <xdr:to>
      <xdr:col>11</xdr:col>
      <xdr:colOff>628650</xdr:colOff>
      <xdr:row>75</xdr:row>
      <xdr:rowOff>0</xdr:rowOff>
    </xdr:to>
    <xdr:sp>
      <xdr:nvSpPr>
        <xdr:cNvPr id="103" name="Line 328"/>
        <xdr:cNvSpPr>
          <a:spLocks/>
        </xdr:cNvSpPr>
      </xdr:nvSpPr>
      <xdr:spPr>
        <a:xfrm flipV="1">
          <a:off x="6457950" y="17868900"/>
          <a:ext cx="8191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77</xdr:row>
      <xdr:rowOff>76200</xdr:rowOff>
    </xdr:from>
    <xdr:to>
      <xdr:col>10</xdr:col>
      <xdr:colOff>142875</xdr:colOff>
      <xdr:row>79</xdr:row>
      <xdr:rowOff>114300</xdr:rowOff>
    </xdr:to>
    <xdr:sp>
      <xdr:nvSpPr>
        <xdr:cNvPr id="104" name="Line 329"/>
        <xdr:cNvSpPr>
          <a:spLocks/>
        </xdr:cNvSpPr>
      </xdr:nvSpPr>
      <xdr:spPr>
        <a:xfrm>
          <a:off x="6057900" y="18754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77</xdr:row>
      <xdr:rowOff>76200</xdr:rowOff>
    </xdr:from>
    <xdr:to>
      <xdr:col>10</xdr:col>
      <xdr:colOff>276225</xdr:colOff>
      <xdr:row>79</xdr:row>
      <xdr:rowOff>114300</xdr:rowOff>
    </xdr:to>
    <xdr:sp>
      <xdr:nvSpPr>
        <xdr:cNvPr id="105" name="Line 330"/>
        <xdr:cNvSpPr>
          <a:spLocks/>
        </xdr:cNvSpPr>
      </xdr:nvSpPr>
      <xdr:spPr>
        <a:xfrm>
          <a:off x="6191250" y="18754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79</xdr:row>
      <xdr:rowOff>76200</xdr:rowOff>
    </xdr:from>
    <xdr:to>
      <xdr:col>10</xdr:col>
      <xdr:colOff>304800</xdr:colOff>
      <xdr:row>79</xdr:row>
      <xdr:rowOff>76200</xdr:rowOff>
    </xdr:to>
    <xdr:sp>
      <xdr:nvSpPr>
        <xdr:cNvPr id="106" name="Line 331"/>
        <xdr:cNvSpPr>
          <a:spLocks/>
        </xdr:cNvSpPr>
      </xdr:nvSpPr>
      <xdr:spPr>
        <a:xfrm>
          <a:off x="6029325" y="19250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76</xdr:row>
      <xdr:rowOff>190500</xdr:rowOff>
    </xdr:from>
    <xdr:to>
      <xdr:col>10</xdr:col>
      <xdr:colOff>685800</xdr:colOff>
      <xdr:row>79</xdr:row>
      <xdr:rowOff>57150</xdr:rowOff>
    </xdr:to>
    <xdr:sp>
      <xdr:nvSpPr>
        <xdr:cNvPr id="107" name="Line 332"/>
        <xdr:cNvSpPr>
          <a:spLocks/>
        </xdr:cNvSpPr>
      </xdr:nvSpPr>
      <xdr:spPr>
        <a:xfrm flipV="1">
          <a:off x="6153150" y="18621375"/>
          <a:ext cx="447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69</xdr:row>
      <xdr:rowOff>152400</xdr:rowOff>
    </xdr:from>
    <xdr:to>
      <xdr:col>10</xdr:col>
      <xdr:colOff>561975</xdr:colOff>
      <xdr:row>70</xdr:row>
      <xdr:rowOff>133350</xdr:rowOff>
    </xdr:to>
    <xdr:sp>
      <xdr:nvSpPr>
        <xdr:cNvPr id="108" name="Line 333"/>
        <xdr:cNvSpPr>
          <a:spLocks/>
        </xdr:cNvSpPr>
      </xdr:nvSpPr>
      <xdr:spPr>
        <a:xfrm flipH="1">
          <a:off x="6191250" y="16849725"/>
          <a:ext cx="2857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70</xdr:row>
      <xdr:rowOff>200025</xdr:rowOff>
    </xdr:from>
    <xdr:to>
      <xdr:col>11</xdr:col>
      <xdr:colOff>685800</xdr:colOff>
      <xdr:row>71</xdr:row>
      <xdr:rowOff>142875</xdr:rowOff>
    </xdr:to>
    <xdr:sp>
      <xdr:nvSpPr>
        <xdr:cNvPr id="109" name="Line 334"/>
        <xdr:cNvSpPr>
          <a:spLocks/>
        </xdr:cNvSpPr>
      </xdr:nvSpPr>
      <xdr:spPr>
        <a:xfrm>
          <a:off x="6553200" y="17145000"/>
          <a:ext cx="7810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71</xdr:row>
      <xdr:rowOff>9525</xdr:rowOff>
    </xdr:from>
    <xdr:to>
      <xdr:col>9</xdr:col>
      <xdr:colOff>295275</xdr:colOff>
      <xdr:row>71</xdr:row>
      <xdr:rowOff>9525</xdr:rowOff>
    </xdr:to>
    <xdr:sp>
      <xdr:nvSpPr>
        <xdr:cNvPr id="110" name="Line 335"/>
        <xdr:cNvSpPr>
          <a:spLocks/>
        </xdr:cNvSpPr>
      </xdr:nvSpPr>
      <xdr:spPr>
        <a:xfrm flipH="1">
          <a:off x="3600450" y="172021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68</xdr:row>
      <xdr:rowOff>133350</xdr:rowOff>
    </xdr:from>
    <xdr:to>
      <xdr:col>7</xdr:col>
      <xdr:colOff>514350</xdr:colOff>
      <xdr:row>68</xdr:row>
      <xdr:rowOff>133350</xdr:rowOff>
    </xdr:to>
    <xdr:sp>
      <xdr:nvSpPr>
        <xdr:cNvPr id="111" name="Line 336"/>
        <xdr:cNvSpPr>
          <a:spLocks/>
        </xdr:cNvSpPr>
      </xdr:nvSpPr>
      <xdr:spPr>
        <a:xfrm flipH="1">
          <a:off x="3238500" y="165830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72</xdr:row>
      <xdr:rowOff>0</xdr:rowOff>
    </xdr:from>
    <xdr:to>
      <xdr:col>7</xdr:col>
      <xdr:colOff>514350</xdr:colOff>
      <xdr:row>72</xdr:row>
      <xdr:rowOff>0</xdr:rowOff>
    </xdr:to>
    <xdr:sp>
      <xdr:nvSpPr>
        <xdr:cNvPr id="112" name="Line 337"/>
        <xdr:cNvSpPr>
          <a:spLocks/>
        </xdr:cNvSpPr>
      </xdr:nvSpPr>
      <xdr:spPr>
        <a:xfrm flipH="1">
          <a:off x="3238500" y="174402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68</xdr:row>
      <xdr:rowOff>85725</xdr:rowOff>
    </xdr:from>
    <xdr:to>
      <xdr:col>6</xdr:col>
      <xdr:colOff>9525</xdr:colOff>
      <xdr:row>72</xdr:row>
      <xdr:rowOff>47625</xdr:rowOff>
    </xdr:to>
    <xdr:sp>
      <xdr:nvSpPr>
        <xdr:cNvPr id="113" name="Line 338"/>
        <xdr:cNvSpPr>
          <a:spLocks/>
        </xdr:cNvSpPr>
      </xdr:nvSpPr>
      <xdr:spPr>
        <a:xfrm>
          <a:off x="3295650" y="165354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85725</xdr:rowOff>
    </xdr:from>
    <xdr:to>
      <xdr:col>7</xdr:col>
      <xdr:colOff>0</xdr:colOff>
      <xdr:row>72</xdr:row>
      <xdr:rowOff>47625</xdr:rowOff>
    </xdr:to>
    <xdr:sp>
      <xdr:nvSpPr>
        <xdr:cNvPr id="114" name="Line 339"/>
        <xdr:cNvSpPr>
          <a:spLocks/>
        </xdr:cNvSpPr>
      </xdr:nvSpPr>
      <xdr:spPr>
        <a:xfrm>
          <a:off x="3943350" y="165354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71</xdr:row>
      <xdr:rowOff>161925</xdr:rowOff>
    </xdr:from>
    <xdr:to>
      <xdr:col>6</xdr:col>
      <xdr:colOff>485775</xdr:colOff>
      <xdr:row>74</xdr:row>
      <xdr:rowOff>47625</xdr:rowOff>
    </xdr:to>
    <xdr:sp>
      <xdr:nvSpPr>
        <xdr:cNvPr id="115" name="Line 340"/>
        <xdr:cNvSpPr>
          <a:spLocks/>
        </xdr:cNvSpPr>
      </xdr:nvSpPr>
      <xdr:spPr>
        <a:xfrm flipH="1">
          <a:off x="3076575" y="17354550"/>
          <a:ext cx="6953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68</xdr:row>
      <xdr:rowOff>142875</xdr:rowOff>
    </xdr:from>
    <xdr:to>
      <xdr:col>10</xdr:col>
      <xdr:colOff>47625</xdr:colOff>
      <xdr:row>70</xdr:row>
      <xdr:rowOff>190500</xdr:rowOff>
    </xdr:to>
    <xdr:grpSp>
      <xdr:nvGrpSpPr>
        <xdr:cNvPr id="116" name="Group 344"/>
        <xdr:cNvGrpSpPr>
          <a:grpSpLocks/>
        </xdr:cNvGrpSpPr>
      </xdr:nvGrpSpPr>
      <xdr:grpSpPr>
        <a:xfrm>
          <a:off x="5962650" y="16592550"/>
          <a:ext cx="0" cy="542925"/>
          <a:chOff x="626" y="1573"/>
          <a:chExt cx="0" cy="58"/>
        </a:xfrm>
        <a:solidFill>
          <a:srgbClr val="FFFFFF"/>
        </a:solidFill>
      </xdr:grpSpPr>
      <xdr:sp>
        <xdr:nvSpPr>
          <xdr:cNvPr id="117" name="Line 341"/>
          <xdr:cNvSpPr>
            <a:spLocks/>
          </xdr:cNvSpPr>
        </xdr:nvSpPr>
        <xdr:spPr>
          <a:xfrm flipV="1">
            <a:off x="626" y="1607"/>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342"/>
          <xdr:cNvSpPr>
            <a:spLocks/>
          </xdr:cNvSpPr>
        </xdr:nvSpPr>
        <xdr:spPr>
          <a:xfrm flipV="1">
            <a:off x="626" y="1589"/>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343"/>
          <xdr:cNvSpPr>
            <a:spLocks/>
          </xdr:cNvSpPr>
        </xdr:nvSpPr>
        <xdr:spPr>
          <a:xfrm flipV="1">
            <a:off x="626" y="157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238125</xdr:colOff>
      <xdr:row>68</xdr:row>
      <xdr:rowOff>142875</xdr:rowOff>
    </xdr:from>
    <xdr:to>
      <xdr:col>10</xdr:col>
      <xdr:colOff>238125</xdr:colOff>
      <xdr:row>70</xdr:row>
      <xdr:rowOff>190500</xdr:rowOff>
    </xdr:to>
    <xdr:grpSp>
      <xdr:nvGrpSpPr>
        <xdr:cNvPr id="120" name="Group 345"/>
        <xdr:cNvGrpSpPr>
          <a:grpSpLocks/>
        </xdr:cNvGrpSpPr>
      </xdr:nvGrpSpPr>
      <xdr:grpSpPr>
        <a:xfrm>
          <a:off x="6153150" y="16592550"/>
          <a:ext cx="0" cy="542925"/>
          <a:chOff x="626" y="1573"/>
          <a:chExt cx="0" cy="58"/>
        </a:xfrm>
        <a:solidFill>
          <a:srgbClr val="FFFFFF"/>
        </a:solidFill>
      </xdr:grpSpPr>
      <xdr:sp>
        <xdr:nvSpPr>
          <xdr:cNvPr id="121" name="Line 346"/>
          <xdr:cNvSpPr>
            <a:spLocks/>
          </xdr:cNvSpPr>
        </xdr:nvSpPr>
        <xdr:spPr>
          <a:xfrm flipV="1">
            <a:off x="626" y="1607"/>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347"/>
          <xdr:cNvSpPr>
            <a:spLocks/>
          </xdr:cNvSpPr>
        </xdr:nvSpPr>
        <xdr:spPr>
          <a:xfrm flipV="1">
            <a:off x="626" y="1589"/>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348"/>
          <xdr:cNvSpPr>
            <a:spLocks/>
          </xdr:cNvSpPr>
        </xdr:nvSpPr>
        <xdr:spPr>
          <a:xfrm flipV="1">
            <a:off x="626" y="1573"/>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561975</xdr:colOff>
      <xdr:row>69</xdr:row>
      <xdr:rowOff>161925</xdr:rowOff>
    </xdr:from>
    <xdr:to>
      <xdr:col>11</xdr:col>
      <xdr:colOff>9525</xdr:colOff>
      <xdr:row>77</xdr:row>
      <xdr:rowOff>19050</xdr:rowOff>
    </xdr:to>
    <xdr:grpSp>
      <xdr:nvGrpSpPr>
        <xdr:cNvPr id="124" name="Group 351"/>
        <xdr:cNvGrpSpPr>
          <a:grpSpLocks/>
        </xdr:cNvGrpSpPr>
      </xdr:nvGrpSpPr>
      <xdr:grpSpPr>
        <a:xfrm>
          <a:off x="5819775" y="16859250"/>
          <a:ext cx="838200" cy="1838325"/>
          <a:chOff x="611" y="1601"/>
          <a:chExt cx="88" cy="193"/>
        </a:xfrm>
        <a:solidFill>
          <a:srgbClr val="FFFFFF"/>
        </a:solidFill>
      </xdr:grpSpPr>
      <xdr:sp>
        <xdr:nvSpPr>
          <xdr:cNvPr id="125" name="Rectangle 322"/>
          <xdr:cNvSpPr>
            <a:spLocks/>
          </xdr:cNvSpPr>
        </xdr:nvSpPr>
        <xdr:spPr>
          <a:xfrm>
            <a:off x="611" y="1638"/>
            <a:ext cx="24" cy="156"/>
          </a:xfrm>
          <a:prstGeom prst="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AutoShape 320" descr="右下がり対角線"/>
          <xdr:cNvSpPr>
            <a:spLocks/>
          </xdr:cNvSpPr>
        </xdr:nvSpPr>
        <xdr:spPr>
          <a:xfrm rot="16200000">
            <a:off x="619" y="1601"/>
            <a:ext cx="80" cy="62"/>
          </a:xfrm>
          <a:prstGeom prst="rtTriangle">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AutoShape 349"/>
          <xdr:cNvSpPr>
            <a:spLocks/>
          </xdr:cNvSpPr>
        </xdr:nvSpPr>
        <xdr:spPr>
          <a:xfrm rot="16200000">
            <a:off x="618" y="1639"/>
            <a:ext cx="31" cy="23"/>
          </a:xfrm>
          <a:prstGeom prst="rtTriangl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Rectangle 323"/>
          <xdr:cNvSpPr>
            <a:spLocks/>
          </xdr:cNvSpPr>
        </xdr:nvSpPr>
        <xdr:spPr>
          <a:xfrm>
            <a:off x="626" y="1638"/>
            <a:ext cx="24" cy="156"/>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419100</xdr:colOff>
      <xdr:row>71</xdr:row>
      <xdr:rowOff>152400</xdr:rowOff>
    </xdr:from>
    <xdr:to>
      <xdr:col>10</xdr:col>
      <xdr:colOff>238125</xdr:colOff>
      <xdr:row>71</xdr:row>
      <xdr:rowOff>152400</xdr:rowOff>
    </xdr:to>
    <xdr:sp>
      <xdr:nvSpPr>
        <xdr:cNvPr id="129" name="Line 324"/>
        <xdr:cNvSpPr>
          <a:spLocks/>
        </xdr:cNvSpPr>
      </xdr:nvSpPr>
      <xdr:spPr>
        <a:xfrm>
          <a:off x="5676900" y="173450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571500</xdr:colOff>
      <xdr:row>0</xdr:row>
      <xdr:rowOff>0</xdr:rowOff>
    </xdr:from>
    <xdr:to>
      <xdr:col>15</xdr:col>
      <xdr:colOff>409575</xdr:colOff>
      <xdr:row>0</xdr:row>
      <xdr:rowOff>1428750</xdr:rowOff>
    </xdr:to>
    <xdr:pic>
      <xdr:nvPicPr>
        <xdr:cNvPr id="130" name="図 130">
          <a:hlinkClick r:id="rId3"/>
        </xdr:cNvPr>
        <xdr:cNvPicPr preferRelativeResize="1">
          <a:picLocks noChangeAspect="1"/>
        </xdr:cNvPicPr>
      </xdr:nvPicPr>
      <xdr:blipFill>
        <a:blip r:embed="rId1"/>
        <a:stretch>
          <a:fillRect/>
        </a:stretch>
      </xdr:blipFill>
      <xdr:spPr>
        <a:xfrm>
          <a:off x="2543175" y="0"/>
          <a:ext cx="7448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2"/>
  <sheetViews>
    <sheetView showOutlineSymbols="0" zoomScale="85" zoomScaleNormal="85" zoomScalePageLayoutView="0" workbookViewId="0" topLeftCell="A16">
      <selection activeCell="I23" sqref="I23"/>
    </sheetView>
  </sheetViews>
  <sheetFormatPr defaultColWidth="10.75390625" defaultRowHeight="14.25"/>
  <cols>
    <col min="1" max="1" width="3.75390625" style="0" customWidth="1"/>
    <col min="2" max="2" width="5.75390625" style="0" customWidth="1"/>
    <col min="3" max="3" width="6.75390625" style="0" customWidth="1"/>
    <col min="4" max="10" width="8.625" style="0" customWidth="1"/>
    <col min="11" max="16" width="9.625" style="0" customWidth="1"/>
    <col min="17" max="18" width="11.125" style="0" customWidth="1"/>
    <col min="19" max="19" width="9.625" style="0" customWidth="1"/>
    <col min="20" max="20" width="3.875" style="0" customWidth="1"/>
  </cols>
  <sheetData>
    <row r="1" spans="1:20" ht="16.5" customHeight="1">
      <c r="A1" s="1"/>
      <c r="B1" s="1"/>
      <c r="C1" s="1"/>
      <c r="D1" s="1"/>
      <c r="E1" s="1"/>
      <c r="F1" s="1"/>
      <c r="G1" s="1"/>
      <c r="H1" s="1"/>
      <c r="I1" s="1"/>
      <c r="J1" s="1"/>
      <c r="K1" s="1"/>
      <c r="L1" s="1"/>
      <c r="M1" s="1"/>
      <c r="N1" s="1"/>
      <c r="O1" s="1"/>
      <c r="P1" s="1"/>
      <c r="Q1" s="1"/>
      <c r="R1" s="1"/>
      <c r="S1" s="1"/>
      <c r="T1" s="1"/>
    </row>
    <row r="2" spans="1:20" ht="27" customHeight="1">
      <c r="A2" s="1"/>
      <c r="B2" s="2"/>
      <c r="C2" s="3" t="s">
        <v>0</v>
      </c>
      <c r="D2" s="4"/>
      <c r="E2" s="4"/>
      <c r="F2" s="4"/>
      <c r="G2" s="5" t="s">
        <v>1</v>
      </c>
      <c r="H2" s="4"/>
      <c r="I2" s="4"/>
      <c r="J2" s="4"/>
      <c r="K2" s="4"/>
      <c r="L2" s="4"/>
      <c r="M2" s="4"/>
      <c r="N2" s="4"/>
      <c r="O2" s="4"/>
      <c r="P2" s="4"/>
      <c r="Q2" s="6"/>
      <c r="R2" s="6"/>
      <c r="T2" s="1"/>
    </row>
    <row r="3" spans="1:20" ht="16.5" customHeight="1">
      <c r="A3" s="1"/>
      <c r="B3" s="7" t="s">
        <v>2</v>
      </c>
      <c r="C3" s="6"/>
      <c r="D3" s="6"/>
      <c r="E3" s="6"/>
      <c r="F3" s="6"/>
      <c r="G3" s="6"/>
      <c r="H3" s="6"/>
      <c r="I3" s="6"/>
      <c r="J3" s="6"/>
      <c r="K3" s="6"/>
      <c r="L3" s="6"/>
      <c r="M3" s="6"/>
      <c r="N3" s="6"/>
      <c r="O3" s="6"/>
      <c r="P3" s="6"/>
      <c r="Q3" s="6"/>
      <c r="R3" s="6"/>
      <c r="S3" s="6"/>
      <c r="T3" s="8"/>
    </row>
    <row r="4" spans="1:20" ht="16.5" customHeight="1">
      <c r="A4" s="1"/>
      <c r="B4" s="9" t="s">
        <v>3</v>
      </c>
      <c r="C4" s="36" t="s">
        <v>4</v>
      </c>
      <c r="D4" s="37"/>
      <c r="E4" s="37"/>
      <c r="F4" s="37"/>
      <c r="G4" s="37"/>
      <c r="H4" s="37"/>
      <c r="I4" s="37"/>
      <c r="J4" s="37"/>
      <c r="K4" s="37"/>
      <c r="L4" s="37"/>
      <c r="M4" s="37"/>
      <c r="N4" s="37"/>
      <c r="O4" s="37"/>
      <c r="P4" s="37"/>
      <c r="Q4" s="37"/>
      <c r="T4" s="8"/>
    </row>
    <row r="5" spans="1:20" ht="16.5" customHeight="1">
      <c r="A5" s="1"/>
      <c r="B5" s="9" t="s">
        <v>5</v>
      </c>
      <c r="C5" s="36" t="s">
        <v>6</v>
      </c>
      <c r="D5" s="37"/>
      <c r="E5" s="37"/>
      <c r="F5" s="37"/>
      <c r="G5" s="37"/>
      <c r="H5" s="37"/>
      <c r="I5" s="37"/>
      <c r="J5" s="37"/>
      <c r="K5" s="37"/>
      <c r="L5" s="37"/>
      <c r="M5" s="37"/>
      <c r="N5" s="37"/>
      <c r="O5" s="37"/>
      <c r="P5" s="37"/>
      <c r="Q5" s="37"/>
      <c r="T5" s="8"/>
    </row>
    <row r="6" spans="1:20" ht="16.5" customHeight="1">
      <c r="A6" s="1"/>
      <c r="B6" s="9"/>
      <c r="C6" s="36" t="s">
        <v>7</v>
      </c>
      <c r="D6" s="37"/>
      <c r="E6" s="37"/>
      <c r="F6" s="37"/>
      <c r="G6" s="37"/>
      <c r="H6" s="37"/>
      <c r="I6" s="37"/>
      <c r="J6" s="37"/>
      <c r="K6" s="37"/>
      <c r="L6" s="37"/>
      <c r="M6" s="37"/>
      <c r="N6" s="37"/>
      <c r="O6" s="37"/>
      <c r="P6" s="37"/>
      <c r="Q6" s="37"/>
      <c r="T6" s="8"/>
    </row>
    <row r="7" spans="1:20" ht="16.5" customHeight="1">
      <c r="A7" s="1"/>
      <c r="B7" s="9"/>
      <c r="C7" s="36"/>
      <c r="D7" s="37"/>
      <c r="E7" s="37"/>
      <c r="F7" s="37"/>
      <c r="G7" s="37"/>
      <c r="H7" s="37"/>
      <c r="I7" s="37"/>
      <c r="J7" s="37"/>
      <c r="K7" s="37"/>
      <c r="L7" s="37"/>
      <c r="M7" s="37"/>
      <c r="N7" s="36" t="s">
        <v>8</v>
      </c>
      <c r="O7" s="37"/>
      <c r="P7" s="37"/>
      <c r="Q7" s="37"/>
      <c r="T7" s="8"/>
    </row>
    <row r="8" spans="1:20" ht="16.5" customHeight="1">
      <c r="A8" s="1"/>
      <c r="B8" s="9"/>
      <c r="C8" s="2"/>
      <c r="K8" s="2" t="s">
        <v>9</v>
      </c>
      <c r="O8" s="2" t="s">
        <v>10</v>
      </c>
      <c r="T8" s="8"/>
    </row>
    <row r="9" spans="1:20" ht="16.5" customHeight="1">
      <c r="A9" s="1"/>
      <c r="B9" s="9"/>
      <c r="C9" s="2"/>
      <c r="T9" s="8"/>
    </row>
    <row r="10" spans="1:20" ht="16.5" customHeight="1">
      <c r="A10" s="1"/>
      <c r="B10" s="9"/>
      <c r="C10" s="2"/>
      <c r="T10" s="8"/>
    </row>
    <row r="11" spans="1:20" ht="16.5" customHeight="1">
      <c r="A11" s="1"/>
      <c r="B11" s="9"/>
      <c r="C11" s="2"/>
      <c r="T11" s="8"/>
    </row>
    <row r="12" spans="1:20" ht="16.5" customHeight="1">
      <c r="A12" s="1"/>
      <c r="B12" s="9"/>
      <c r="C12" s="2"/>
      <c r="I12" s="10" t="s">
        <v>11</v>
      </c>
      <c r="T12" s="8"/>
    </row>
    <row r="13" spans="1:20" ht="16.5" customHeight="1">
      <c r="A13" s="1"/>
      <c r="B13" s="9" t="s">
        <v>12</v>
      </c>
      <c r="C13" s="36" t="s">
        <v>13</v>
      </c>
      <c r="D13" s="37"/>
      <c r="E13" s="37"/>
      <c r="F13" s="37"/>
      <c r="G13" s="37"/>
      <c r="H13" s="37"/>
      <c r="I13" s="37"/>
      <c r="J13" s="37"/>
      <c r="K13" s="37"/>
      <c r="L13" s="37"/>
      <c r="M13" s="37"/>
      <c r="N13" s="38"/>
      <c r="O13" s="37"/>
      <c r="P13" s="40">
        <v>150</v>
      </c>
      <c r="Q13" s="39" t="s">
        <v>14</v>
      </c>
      <c r="T13" s="8"/>
    </row>
    <row r="14" spans="1:20" ht="16.5" customHeight="1">
      <c r="A14" s="1"/>
      <c r="B14" s="9" t="s">
        <v>15</v>
      </c>
      <c r="C14" s="36" t="s">
        <v>16</v>
      </c>
      <c r="D14" s="37"/>
      <c r="E14" s="37"/>
      <c r="F14" s="37"/>
      <c r="G14" s="37"/>
      <c r="H14" s="37"/>
      <c r="I14" s="37"/>
      <c r="J14" s="37"/>
      <c r="K14" s="37"/>
      <c r="L14" s="37"/>
      <c r="M14" s="37"/>
      <c r="N14" s="37"/>
      <c r="O14" s="37"/>
      <c r="P14" s="37"/>
      <c r="Q14" s="37"/>
      <c r="T14" s="8"/>
    </row>
    <row r="15" spans="1:20" ht="16.5" customHeight="1">
      <c r="A15" s="1"/>
      <c r="B15" s="9" t="s">
        <v>17</v>
      </c>
      <c r="C15" s="36" t="s">
        <v>18</v>
      </c>
      <c r="D15" s="37"/>
      <c r="E15" s="37"/>
      <c r="F15" s="37"/>
      <c r="G15" s="37"/>
      <c r="H15" s="37"/>
      <c r="I15" s="37"/>
      <c r="J15" s="37"/>
      <c r="K15" s="37"/>
      <c r="L15" s="37"/>
      <c r="M15" s="37"/>
      <c r="N15" s="37"/>
      <c r="O15" s="37"/>
      <c r="P15" s="37"/>
      <c r="Q15" s="37"/>
      <c r="T15" s="8"/>
    </row>
    <row r="16" spans="1:20" ht="16.5" customHeight="1">
      <c r="A16" s="1"/>
      <c r="B16" s="9" t="s">
        <v>19</v>
      </c>
      <c r="C16" s="36" t="s">
        <v>20</v>
      </c>
      <c r="D16" s="37"/>
      <c r="E16" s="37"/>
      <c r="F16" s="37"/>
      <c r="G16" s="37"/>
      <c r="H16" s="37"/>
      <c r="I16" s="36"/>
      <c r="J16" s="37"/>
      <c r="K16" s="37"/>
      <c r="L16" s="37"/>
      <c r="M16" s="37"/>
      <c r="N16" s="37"/>
      <c r="O16" s="37"/>
      <c r="P16" s="37"/>
      <c r="Q16" s="37"/>
      <c r="T16" s="8"/>
    </row>
    <row r="17" spans="1:20" ht="16.5" customHeight="1" thickBot="1">
      <c r="A17" s="1"/>
      <c r="B17" s="8"/>
      <c r="C17" s="36"/>
      <c r="D17" s="37"/>
      <c r="E17" s="37"/>
      <c r="F17" s="37"/>
      <c r="G17" s="37"/>
      <c r="H17" s="37"/>
      <c r="I17" s="37"/>
      <c r="J17" s="37"/>
      <c r="K17" s="37"/>
      <c r="L17" s="37"/>
      <c r="M17" s="37"/>
      <c r="N17" s="37"/>
      <c r="O17" s="37"/>
      <c r="P17" s="37"/>
      <c r="Q17" s="37"/>
      <c r="T17" s="8"/>
    </row>
    <row r="18" spans="1:20" ht="16.5" customHeight="1" thickBot="1" thickTop="1">
      <c r="A18" s="1"/>
      <c r="B18" s="41" t="s">
        <v>21</v>
      </c>
      <c r="C18" s="42"/>
      <c r="D18" s="8"/>
      <c r="E18" s="37"/>
      <c r="F18" s="37"/>
      <c r="G18" s="37"/>
      <c r="H18" s="37"/>
      <c r="I18" s="37"/>
      <c r="J18" s="37"/>
      <c r="K18" s="37"/>
      <c r="L18" s="37"/>
      <c r="M18" s="37"/>
      <c r="N18" s="37"/>
      <c r="O18" s="37"/>
      <c r="P18" s="37"/>
      <c r="Q18" s="37"/>
      <c r="T18" s="8"/>
    </row>
    <row r="19" spans="1:20" ht="16.5" customHeight="1" thickTop="1">
      <c r="A19" s="1"/>
      <c r="B19" s="12"/>
      <c r="C19" s="13" t="s">
        <v>22</v>
      </c>
      <c r="T19" s="8"/>
    </row>
    <row r="20" spans="1:20" ht="16.5" customHeight="1">
      <c r="A20" s="1"/>
      <c r="B20" s="8"/>
      <c r="C20" s="2" t="s">
        <v>23</v>
      </c>
      <c r="M20" s="14" t="s">
        <v>24</v>
      </c>
      <c r="T20" s="8"/>
    </row>
    <row r="21" spans="1:20" ht="16.5" customHeight="1">
      <c r="A21" s="1"/>
      <c r="B21" s="8"/>
      <c r="T21" s="8"/>
    </row>
    <row r="22" spans="1:20" ht="16.5" customHeight="1">
      <c r="A22" s="1"/>
      <c r="B22" s="8"/>
      <c r="F22" t="s">
        <v>25</v>
      </c>
      <c r="N22" t="s">
        <v>25</v>
      </c>
      <c r="T22" s="8"/>
    </row>
    <row r="23" spans="1:20" ht="16.5" customHeight="1">
      <c r="A23" s="1"/>
      <c r="B23" s="8"/>
      <c r="T23" s="8"/>
    </row>
    <row r="24" spans="1:20" ht="16.5" customHeight="1">
      <c r="A24" s="1"/>
      <c r="B24" s="8"/>
      <c r="F24" s="15" t="s">
        <v>26</v>
      </c>
      <c r="N24" s="10"/>
      <c r="T24" s="8"/>
    </row>
    <row r="25" spans="1:20" ht="16.5" customHeight="1">
      <c r="A25" s="1"/>
      <c r="B25" s="8"/>
      <c r="T25" s="8"/>
    </row>
    <row r="26" spans="1:20" ht="16.5" customHeight="1">
      <c r="A26" s="1"/>
      <c r="B26" s="8"/>
      <c r="I26" t="s">
        <v>27</v>
      </c>
      <c r="K26" t="s">
        <v>28</v>
      </c>
      <c r="M26" s="14" t="s">
        <v>29</v>
      </c>
      <c r="Q26" s="10" t="s">
        <v>27</v>
      </c>
      <c r="T26" s="8"/>
    </row>
    <row r="27" spans="1:20" ht="16.5" customHeight="1">
      <c r="A27" s="1"/>
      <c r="B27" s="8"/>
      <c r="E27" s="14" t="s">
        <v>30</v>
      </c>
      <c r="T27" s="8"/>
    </row>
    <row r="28" spans="1:20" ht="16.5" customHeight="1">
      <c r="A28" s="1"/>
      <c r="B28" s="8"/>
      <c r="T28" s="8"/>
    </row>
    <row r="29" spans="1:20" ht="16.5" customHeight="1">
      <c r="A29" s="1"/>
      <c r="B29" s="8"/>
      <c r="G29" t="s">
        <v>31</v>
      </c>
      <c r="I29" t="s">
        <v>32</v>
      </c>
      <c r="Q29" s="10" t="s">
        <v>32</v>
      </c>
      <c r="T29" s="8"/>
    </row>
    <row r="30" spans="1:20" ht="16.5" customHeight="1">
      <c r="A30" s="1"/>
      <c r="B30" s="8"/>
      <c r="T30" s="8"/>
    </row>
    <row r="31" spans="1:20" ht="16.5" customHeight="1">
      <c r="A31" s="1"/>
      <c r="B31" s="8"/>
      <c r="C31" s="14"/>
      <c r="K31" s="14"/>
      <c r="P31" t="s">
        <v>33</v>
      </c>
      <c r="T31" s="8"/>
    </row>
    <row r="32" spans="1:20" ht="16.5" customHeight="1">
      <c r="A32" s="1"/>
      <c r="B32" s="8"/>
      <c r="G32" t="s">
        <v>34</v>
      </c>
      <c r="J32" t="s">
        <v>35</v>
      </c>
      <c r="O32" s="28" t="s">
        <v>139</v>
      </c>
      <c r="T32" s="8"/>
    </row>
    <row r="33" spans="1:20" ht="16.5" customHeight="1">
      <c r="A33" s="1"/>
      <c r="B33" s="8"/>
      <c r="T33" s="8"/>
    </row>
    <row r="34" spans="1:20" ht="16.5" customHeight="1">
      <c r="A34" s="1"/>
      <c r="B34" s="8"/>
      <c r="E34" s="14"/>
      <c r="G34" s="2" t="s">
        <v>37</v>
      </c>
      <c r="M34" s="14" t="s">
        <v>38</v>
      </c>
      <c r="O34" t="s">
        <v>39</v>
      </c>
      <c r="T34" s="8"/>
    </row>
    <row r="35" spans="1:20" ht="16.5" customHeight="1">
      <c r="A35" s="1"/>
      <c r="B35" s="8"/>
      <c r="G35" s="2" t="s">
        <v>40</v>
      </c>
      <c r="O35" s="2" t="s">
        <v>40</v>
      </c>
      <c r="T35" s="8"/>
    </row>
    <row r="36" spans="1:20" ht="16.5" customHeight="1">
      <c r="A36" s="1"/>
      <c r="B36" s="8"/>
      <c r="G36" s="29" t="s">
        <v>41</v>
      </c>
      <c r="H36" s="30"/>
      <c r="I36" s="30"/>
      <c r="J36" s="30"/>
      <c r="K36" s="30"/>
      <c r="L36" s="30"/>
      <c r="O36" s="2" t="s">
        <v>42</v>
      </c>
      <c r="T36" s="8"/>
    </row>
    <row r="37" spans="1:20" ht="16.5" customHeight="1">
      <c r="A37" s="1"/>
      <c r="B37" s="8"/>
      <c r="G37" s="2" t="s">
        <v>43</v>
      </c>
      <c r="O37" s="2" t="s">
        <v>44</v>
      </c>
      <c r="T37" s="8"/>
    </row>
    <row r="38" spans="1:20" ht="16.5" customHeight="1">
      <c r="A38" s="1"/>
      <c r="B38" s="8"/>
      <c r="G38" s="29" t="s">
        <v>45</v>
      </c>
      <c r="H38" s="30"/>
      <c r="I38" s="30"/>
      <c r="J38" s="30"/>
      <c r="O38" s="29" t="s">
        <v>46</v>
      </c>
      <c r="P38" s="30"/>
      <c r="Q38" s="30"/>
      <c r="R38" s="30"/>
      <c r="T38" s="8"/>
    </row>
    <row r="39" spans="1:20" ht="16.5" customHeight="1">
      <c r="A39" s="1"/>
      <c r="B39" s="8"/>
      <c r="G39" t="s">
        <v>47</v>
      </c>
      <c r="O39" s="2" t="s">
        <v>48</v>
      </c>
      <c r="T39" s="8"/>
    </row>
    <row r="40" spans="1:20" ht="16.5" customHeight="1">
      <c r="A40" s="1"/>
      <c r="B40" s="8"/>
      <c r="E40" s="14" t="s">
        <v>49</v>
      </c>
      <c r="G40" s="2" t="s">
        <v>50</v>
      </c>
      <c r="M40" s="14" t="s">
        <v>49</v>
      </c>
      <c r="O40" s="2"/>
      <c r="T40" s="8"/>
    </row>
    <row r="41" spans="1:20" ht="16.5" customHeight="1">
      <c r="A41" s="1"/>
      <c r="B41" s="8"/>
      <c r="G41" s="2" t="s">
        <v>51</v>
      </c>
      <c r="O41" s="2" t="s">
        <v>52</v>
      </c>
      <c r="T41" s="8"/>
    </row>
    <row r="42" spans="1:20" ht="16.5" customHeight="1">
      <c r="A42" s="1"/>
      <c r="B42" s="8"/>
      <c r="G42" t="s">
        <v>53</v>
      </c>
      <c r="O42" s="2"/>
      <c r="P42" s="2" t="s">
        <v>54</v>
      </c>
      <c r="T42" s="8"/>
    </row>
    <row r="43" spans="1:20" ht="16.5" customHeight="1">
      <c r="A43" s="1"/>
      <c r="B43" s="16" t="s">
        <v>55</v>
      </c>
      <c r="C43" s="16" t="s">
        <v>56</v>
      </c>
      <c r="D43" s="16" t="s">
        <v>57</v>
      </c>
      <c r="E43" s="11" t="s">
        <v>58</v>
      </c>
      <c r="F43" s="4"/>
      <c r="G43" s="11" t="s">
        <v>59</v>
      </c>
      <c r="H43" s="4"/>
      <c r="I43" s="4"/>
      <c r="J43" s="4"/>
      <c r="K43" s="11" t="s">
        <v>60</v>
      </c>
      <c r="L43" s="4"/>
      <c r="M43" s="16" t="s">
        <v>61</v>
      </c>
      <c r="N43" s="16" t="s">
        <v>62</v>
      </c>
      <c r="O43" s="11" t="s">
        <v>63</v>
      </c>
      <c r="P43" s="4"/>
      <c r="Q43" s="16" t="s">
        <v>64</v>
      </c>
      <c r="R43" s="16" t="s">
        <v>65</v>
      </c>
      <c r="S43" s="16" t="s">
        <v>66</v>
      </c>
      <c r="T43" s="8"/>
    </row>
    <row r="44" spans="1:20" ht="16.5" customHeight="1">
      <c r="A44" s="1"/>
      <c r="B44" s="9" t="s">
        <v>67</v>
      </c>
      <c r="C44" s="9" t="s">
        <v>68</v>
      </c>
      <c r="D44" s="9" t="s">
        <v>69</v>
      </c>
      <c r="E44" s="16" t="s">
        <v>70</v>
      </c>
      <c r="F44" s="16" t="s">
        <v>71</v>
      </c>
      <c r="G44" s="16" t="s">
        <v>72</v>
      </c>
      <c r="H44" s="16" t="s">
        <v>73</v>
      </c>
      <c r="I44" s="16" t="s">
        <v>74</v>
      </c>
      <c r="J44" s="16" t="s">
        <v>75</v>
      </c>
      <c r="K44" s="16" t="s">
        <v>76</v>
      </c>
      <c r="L44" s="16" t="s">
        <v>77</v>
      </c>
      <c r="M44" s="16" t="s">
        <v>78</v>
      </c>
      <c r="N44" s="16" t="s">
        <v>78</v>
      </c>
      <c r="O44" s="16" t="s">
        <v>79</v>
      </c>
      <c r="P44" s="16" t="s">
        <v>80</v>
      </c>
      <c r="Q44" s="9" t="s">
        <v>81</v>
      </c>
      <c r="R44" s="9" t="s">
        <v>81</v>
      </c>
      <c r="S44" s="9" t="s">
        <v>82</v>
      </c>
      <c r="T44" s="8"/>
    </row>
    <row r="45" spans="1:20" ht="16.5" customHeight="1">
      <c r="A45" s="1"/>
      <c r="B45" s="8"/>
      <c r="C45" s="9" t="s">
        <v>83</v>
      </c>
      <c r="D45" s="16" t="s">
        <v>84</v>
      </c>
      <c r="E45" s="16" t="s">
        <v>85</v>
      </c>
      <c r="F45" s="16" t="s">
        <v>86</v>
      </c>
      <c r="G45" s="16" t="s">
        <v>87</v>
      </c>
      <c r="H45" s="16" t="s">
        <v>32</v>
      </c>
      <c r="I45" s="16" t="s">
        <v>27</v>
      </c>
      <c r="J45" s="16" t="s">
        <v>88</v>
      </c>
      <c r="K45" s="16" t="s">
        <v>38</v>
      </c>
      <c r="L45" s="16" t="s">
        <v>30</v>
      </c>
      <c r="M45" s="16" t="s">
        <v>28</v>
      </c>
      <c r="N45" s="16" t="s">
        <v>89</v>
      </c>
      <c r="O45" s="8"/>
      <c r="P45" s="8"/>
      <c r="Q45" s="16" t="s">
        <v>31</v>
      </c>
      <c r="R45" s="16" t="s">
        <v>90</v>
      </c>
      <c r="S45" s="17"/>
      <c r="T45" s="8"/>
    </row>
    <row r="46" spans="1:20" ht="16.5" customHeight="1">
      <c r="A46" s="1"/>
      <c r="B46" s="8"/>
      <c r="C46" s="8"/>
      <c r="D46" s="16" t="s">
        <v>91</v>
      </c>
      <c r="E46" s="16" t="s">
        <v>91</v>
      </c>
      <c r="F46" s="16" t="s">
        <v>91</v>
      </c>
      <c r="G46" s="16" t="s">
        <v>92</v>
      </c>
      <c r="H46" s="16" t="s">
        <v>92</v>
      </c>
      <c r="I46" s="16" t="s">
        <v>92</v>
      </c>
      <c r="J46" s="16" t="s">
        <v>92</v>
      </c>
      <c r="K46" s="16" t="s">
        <v>93</v>
      </c>
      <c r="L46" s="16" t="s">
        <v>93</v>
      </c>
      <c r="M46" s="16" t="s">
        <v>91</v>
      </c>
      <c r="N46" s="16" t="s">
        <v>91</v>
      </c>
      <c r="O46" s="16" t="s">
        <v>91</v>
      </c>
      <c r="P46" s="16" t="s">
        <v>91</v>
      </c>
      <c r="Q46" s="16" t="s">
        <v>91</v>
      </c>
      <c r="R46" s="16" t="s">
        <v>91</v>
      </c>
      <c r="S46" s="17"/>
      <c r="T46" s="8"/>
    </row>
    <row r="47" spans="1:20" ht="16.5" customHeight="1">
      <c r="A47" s="1"/>
      <c r="B47" s="31"/>
      <c r="C47" s="32" t="s">
        <v>68</v>
      </c>
      <c r="D47" s="32">
        <v>33</v>
      </c>
      <c r="E47" s="18" t="e">
        <f>#VALUE!</f>
        <v>#VALUE!</v>
      </c>
      <c r="F47" s="19" t="e">
        <f>#VALUE!</f>
        <v>#VALUE!</v>
      </c>
      <c r="G47" s="31">
        <v>700</v>
      </c>
      <c r="H47" s="31">
        <v>100</v>
      </c>
      <c r="I47" s="31">
        <v>1800</v>
      </c>
      <c r="J47" s="31">
        <v>550</v>
      </c>
      <c r="K47" s="31">
        <v>3000</v>
      </c>
      <c r="L47" s="31">
        <v>360</v>
      </c>
      <c r="M47" s="20">
        <f aca="true" t="shared" si="0" ref="M47:M56">IF(D47="","",ROUND(K47*10^3/(3.14*(G47+I47)*I47),2))</f>
        <v>0.21</v>
      </c>
      <c r="N47" s="21">
        <f aca="true" t="shared" si="1" ref="N47:N56">IF(L47="","",ROUND(L47*10^3/(J47*(G47+2*J47+2*H47)),2))</f>
        <v>0.33</v>
      </c>
      <c r="O47" s="22" t="e">
        <f aca="true" t="shared" si="2" ref="O47:O56">IF(M47="","",IF(M47&lt;=E47,"ＯＫ","成変更"))</f>
        <v>#VALUE!</v>
      </c>
      <c r="P47" s="22" t="e">
        <f aca="true" t="shared" si="3" ref="P47:P56">IF(N47="","",IF(N47&lt;=E47,"ＯＫ","縁端変更"))</f>
        <v>#VALUE!</v>
      </c>
      <c r="Q47" s="21">
        <f aca="true" t="shared" si="4" ref="Q47:Q56">IF(L47="","",ROUND(L47*10^3/(G47*H47),2))</f>
        <v>5.14</v>
      </c>
      <c r="R47" s="21" t="e">
        <f aca="true" t="shared" si="5" ref="R47:R56">IF(L47="","",ROUND(F47*0.9,1))</f>
        <v>#VALUE!</v>
      </c>
      <c r="S47" s="22" t="e">
        <f aca="true" t="shared" si="6" ref="S47:S56">IF(Q47="","",IF(R47&gt;=Q47,"ＯＫ","変更"))</f>
        <v>#VALUE!</v>
      </c>
      <c r="T47" s="8"/>
    </row>
    <row r="48" spans="1:20" ht="16.5" customHeight="1">
      <c r="A48" s="1"/>
      <c r="B48" s="33"/>
      <c r="C48" s="34" t="s">
        <v>68</v>
      </c>
      <c r="D48" s="34">
        <v>33</v>
      </c>
      <c r="E48" s="23" t="e">
        <f>#VALUE!</f>
        <v>#VALUE!</v>
      </c>
      <c r="F48" s="24" t="e">
        <f>#VALUE!</f>
        <v>#VALUE!</v>
      </c>
      <c r="G48" s="33">
        <v>800</v>
      </c>
      <c r="H48" s="33">
        <v>100</v>
      </c>
      <c r="I48" s="33">
        <v>2000</v>
      </c>
      <c r="J48" s="33">
        <v>600</v>
      </c>
      <c r="K48" s="33">
        <v>3600</v>
      </c>
      <c r="L48" s="33">
        <v>460</v>
      </c>
      <c r="M48" s="25">
        <f t="shared" si="0"/>
        <v>0.2</v>
      </c>
      <c r="N48" s="26">
        <f t="shared" si="1"/>
        <v>0.35</v>
      </c>
      <c r="O48" s="27" t="e">
        <f t="shared" si="2"/>
        <v>#VALUE!</v>
      </c>
      <c r="P48" s="27" t="e">
        <f t="shared" si="3"/>
        <v>#VALUE!</v>
      </c>
      <c r="Q48" s="26">
        <f t="shared" si="4"/>
        <v>5.75</v>
      </c>
      <c r="R48" s="26" t="e">
        <f t="shared" si="5"/>
        <v>#VALUE!</v>
      </c>
      <c r="S48" s="27" t="e">
        <f t="shared" si="6"/>
        <v>#VALUE!</v>
      </c>
      <c r="T48" s="8"/>
    </row>
    <row r="49" spans="1:20" ht="16.5" customHeight="1">
      <c r="A49" s="1"/>
      <c r="B49" s="33"/>
      <c r="C49" s="34"/>
      <c r="D49" s="34"/>
      <c r="E49" s="23" t="e">
        <f>#VALUE!</f>
        <v>#VALUE!</v>
      </c>
      <c r="F49" s="24" t="e">
        <f>#VALUE!</f>
        <v>#VALUE!</v>
      </c>
      <c r="G49" s="33"/>
      <c r="H49" s="33"/>
      <c r="I49" s="33"/>
      <c r="J49" s="33"/>
      <c r="K49" s="33"/>
      <c r="L49" s="33"/>
      <c r="M49" s="25">
        <f t="shared" si="0"/>
      </c>
      <c r="N49" s="26">
        <f t="shared" si="1"/>
      </c>
      <c r="O49" s="27">
        <f t="shared" si="2"/>
      </c>
      <c r="P49" s="27">
        <f t="shared" si="3"/>
      </c>
      <c r="Q49" s="26">
        <f t="shared" si="4"/>
      </c>
      <c r="R49" s="26">
        <f t="shared" si="5"/>
      </c>
      <c r="S49" s="27">
        <f t="shared" si="6"/>
      </c>
      <c r="T49" s="8"/>
    </row>
    <row r="50" spans="1:20" ht="16.5" customHeight="1">
      <c r="A50" s="1"/>
      <c r="B50" s="33"/>
      <c r="C50" s="34"/>
      <c r="D50" s="34"/>
      <c r="E50" s="23" t="e">
        <f>#VALUE!</f>
        <v>#VALUE!</v>
      </c>
      <c r="F50" s="24" t="e">
        <f>#VALUE!</f>
        <v>#VALUE!</v>
      </c>
      <c r="G50" s="33"/>
      <c r="H50" s="33"/>
      <c r="I50" s="33"/>
      <c r="J50" s="33"/>
      <c r="K50" s="33"/>
      <c r="L50" s="33"/>
      <c r="M50" s="25">
        <f t="shared" si="0"/>
      </c>
      <c r="N50" s="26">
        <f t="shared" si="1"/>
      </c>
      <c r="O50" s="27">
        <f t="shared" si="2"/>
      </c>
      <c r="P50" s="27">
        <f t="shared" si="3"/>
      </c>
      <c r="Q50" s="26">
        <f t="shared" si="4"/>
      </c>
      <c r="R50" s="26">
        <f t="shared" si="5"/>
      </c>
      <c r="S50" s="27">
        <f t="shared" si="6"/>
      </c>
      <c r="T50" s="8"/>
    </row>
    <row r="51" spans="1:20" ht="16.5" customHeight="1">
      <c r="A51" s="1"/>
      <c r="B51" s="33"/>
      <c r="C51" s="34" t="s">
        <v>68</v>
      </c>
      <c r="D51" s="34">
        <v>33</v>
      </c>
      <c r="E51" s="23" t="e">
        <f>#VALUE!</f>
        <v>#VALUE!</v>
      </c>
      <c r="F51" s="24" t="e">
        <f>#VALUE!</f>
        <v>#VALUE!</v>
      </c>
      <c r="G51" s="33">
        <v>700</v>
      </c>
      <c r="H51" s="33">
        <v>100</v>
      </c>
      <c r="I51" s="33">
        <v>1800</v>
      </c>
      <c r="J51" s="33">
        <v>550</v>
      </c>
      <c r="K51" s="33">
        <v>3000</v>
      </c>
      <c r="L51" s="33">
        <v>360</v>
      </c>
      <c r="M51" s="25">
        <f t="shared" si="0"/>
        <v>0.21</v>
      </c>
      <c r="N51" s="26">
        <f t="shared" si="1"/>
        <v>0.33</v>
      </c>
      <c r="O51" s="27" t="e">
        <f t="shared" si="2"/>
        <v>#VALUE!</v>
      </c>
      <c r="P51" s="27" t="e">
        <f t="shared" si="3"/>
        <v>#VALUE!</v>
      </c>
      <c r="Q51" s="26">
        <f t="shared" si="4"/>
        <v>5.14</v>
      </c>
      <c r="R51" s="26" t="e">
        <f t="shared" si="5"/>
        <v>#VALUE!</v>
      </c>
      <c r="S51" s="27" t="e">
        <f t="shared" si="6"/>
        <v>#VALUE!</v>
      </c>
      <c r="T51" s="8"/>
    </row>
    <row r="52" spans="1:20" ht="16.5" customHeight="1">
      <c r="A52" s="1"/>
      <c r="B52" s="35"/>
      <c r="C52" s="34" t="s">
        <v>68</v>
      </c>
      <c r="D52" s="34">
        <v>33</v>
      </c>
      <c r="E52" s="23" t="e">
        <f>#VALUE!</f>
        <v>#VALUE!</v>
      </c>
      <c r="F52" s="24" t="e">
        <f>#VALUE!</f>
        <v>#VALUE!</v>
      </c>
      <c r="G52" s="33">
        <v>800</v>
      </c>
      <c r="H52" s="33">
        <v>100</v>
      </c>
      <c r="I52" s="33">
        <v>2000</v>
      </c>
      <c r="J52" s="33">
        <v>600</v>
      </c>
      <c r="K52" s="33">
        <v>3600</v>
      </c>
      <c r="L52" s="33">
        <v>460</v>
      </c>
      <c r="M52" s="25">
        <f t="shared" si="0"/>
        <v>0.2</v>
      </c>
      <c r="N52" s="26">
        <f t="shared" si="1"/>
        <v>0.35</v>
      </c>
      <c r="O52" s="27" t="e">
        <f t="shared" si="2"/>
        <v>#VALUE!</v>
      </c>
      <c r="P52" s="27" t="e">
        <f t="shared" si="3"/>
        <v>#VALUE!</v>
      </c>
      <c r="Q52" s="26">
        <f t="shared" si="4"/>
        <v>5.75</v>
      </c>
      <c r="R52" s="26" t="e">
        <f t="shared" si="5"/>
        <v>#VALUE!</v>
      </c>
      <c r="S52" s="27" t="e">
        <f t="shared" si="6"/>
        <v>#VALUE!</v>
      </c>
      <c r="T52" s="8"/>
    </row>
    <row r="53" spans="1:20" ht="16.5" customHeight="1">
      <c r="A53" s="1"/>
      <c r="B53" s="35"/>
      <c r="C53" s="34"/>
      <c r="D53" s="34"/>
      <c r="E53" s="23" t="e">
        <f>#VALUE!</f>
        <v>#VALUE!</v>
      </c>
      <c r="F53" s="24" t="e">
        <f>#VALUE!</f>
        <v>#VALUE!</v>
      </c>
      <c r="G53" s="33"/>
      <c r="H53" s="33"/>
      <c r="I53" s="33"/>
      <c r="J53" s="33"/>
      <c r="K53" s="33"/>
      <c r="L53" s="33"/>
      <c r="M53" s="25">
        <f t="shared" si="0"/>
      </c>
      <c r="N53" s="26">
        <f t="shared" si="1"/>
      </c>
      <c r="O53" s="27">
        <f t="shared" si="2"/>
      </c>
      <c r="P53" s="27">
        <f t="shared" si="3"/>
      </c>
      <c r="Q53" s="26">
        <f t="shared" si="4"/>
      </c>
      <c r="R53" s="26">
        <f t="shared" si="5"/>
      </c>
      <c r="S53" s="27">
        <f t="shared" si="6"/>
      </c>
      <c r="T53" s="8"/>
    </row>
    <row r="54" spans="1:20" ht="16.5" customHeight="1">
      <c r="A54" s="1"/>
      <c r="B54" s="35"/>
      <c r="C54" s="34"/>
      <c r="D54" s="34"/>
      <c r="E54" s="23" t="e">
        <f>#VALUE!</f>
        <v>#VALUE!</v>
      </c>
      <c r="F54" s="24" t="e">
        <f>#VALUE!</f>
        <v>#VALUE!</v>
      </c>
      <c r="G54" s="33"/>
      <c r="H54" s="33"/>
      <c r="I54" s="33"/>
      <c r="J54" s="33"/>
      <c r="K54" s="33"/>
      <c r="L54" s="33"/>
      <c r="M54" s="25">
        <f t="shared" si="0"/>
      </c>
      <c r="N54" s="26">
        <f t="shared" si="1"/>
      </c>
      <c r="O54" s="27">
        <f t="shared" si="2"/>
      </c>
      <c r="P54" s="27">
        <f t="shared" si="3"/>
      </c>
      <c r="Q54" s="26">
        <f t="shared" si="4"/>
      </c>
      <c r="R54" s="26">
        <f t="shared" si="5"/>
      </c>
      <c r="S54" s="27">
        <f t="shared" si="6"/>
      </c>
      <c r="T54" s="8"/>
    </row>
    <row r="55" spans="1:20" ht="16.5" customHeight="1">
      <c r="A55" s="1"/>
      <c r="B55" s="35"/>
      <c r="C55" s="34"/>
      <c r="D55" s="34"/>
      <c r="E55" s="23" t="e">
        <f>#VALUE!</f>
        <v>#VALUE!</v>
      </c>
      <c r="F55" s="24" t="e">
        <f>#VALUE!</f>
        <v>#VALUE!</v>
      </c>
      <c r="G55" s="33"/>
      <c r="H55" s="33"/>
      <c r="I55" s="33"/>
      <c r="J55" s="33"/>
      <c r="K55" s="33"/>
      <c r="L55" s="33"/>
      <c r="M55" s="25">
        <f t="shared" si="0"/>
      </c>
      <c r="N55" s="26">
        <f t="shared" si="1"/>
      </c>
      <c r="O55" s="27">
        <f t="shared" si="2"/>
      </c>
      <c r="P55" s="27">
        <f t="shared" si="3"/>
      </c>
      <c r="Q55" s="26">
        <f t="shared" si="4"/>
      </c>
      <c r="R55" s="26">
        <f t="shared" si="5"/>
      </c>
      <c r="S55" s="27">
        <f t="shared" si="6"/>
      </c>
      <c r="T55" s="8"/>
    </row>
    <row r="56" spans="1:20" ht="16.5" customHeight="1">
      <c r="A56" s="1"/>
      <c r="B56" s="35"/>
      <c r="C56" s="34"/>
      <c r="D56" s="34"/>
      <c r="E56" s="23" t="e">
        <f>#VALUE!</f>
        <v>#VALUE!</v>
      </c>
      <c r="F56" s="24" t="e">
        <f>#VALUE!</f>
        <v>#VALUE!</v>
      </c>
      <c r="G56" s="33"/>
      <c r="H56" s="33"/>
      <c r="I56" s="33"/>
      <c r="J56" s="33"/>
      <c r="K56" s="33"/>
      <c r="L56" s="33"/>
      <c r="M56" s="25">
        <f t="shared" si="0"/>
      </c>
      <c r="N56" s="26">
        <f t="shared" si="1"/>
      </c>
      <c r="O56" s="27">
        <f t="shared" si="2"/>
      </c>
      <c r="P56" s="27">
        <f t="shared" si="3"/>
      </c>
      <c r="Q56" s="26">
        <f t="shared" si="4"/>
      </c>
      <c r="R56" s="26">
        <f t="shared" si="5"/>
      </c>
      <c r="S56" s="27">
        <f t="shared" si="6"/>
      </c>
      <c r="T56" s="8"/>
    </row>
    <row r="57" spans="1:20" ht="16.5" customHeight="1">
      <c r="A57" s="1"/>
      <c r="B57" s="12"/>
      <c r="C57" s="6"/>
      <c r="D57" s="6"/>
      <c r="E57" s="6"/>
      <c r="F57" s="6"/>
      <c r="G57" s="6"/>
      <c r="H57" s="6"/>
      <c r="I57" s="6"/>
      <c r="J57" s="6"/>
      <c r="K57" s="6"/>
      <c r="L57" s="6"/>
      <c r="M57" s="6"/>
      <c r="N57" s="6"/>
      <c r="O57" s="6"/>
      <c r="P57" s="6"/>
      <c r="Q57" s="6"/>
      <c r="R57" s="6"/>
      <c r="S57" s="6"/>
      <c r="T57" s="8"/>
    </row>
    <row r="58" spans="1:20" ht="19.5" customHeight="1">
      <c r="A58" s="1"/>
      <c r="B58" s="8"/>
      <c r="T58" s="8"/>
    </row>
    <row r="59" spans="1:20" ht="19.5" customHeight="1">
      <c r="A59" s="1"/>
      <c r="B59" s="8"/>
      <c r="T59" s="8"/>
    </row>
    <row r="60" spans="1:20" ht="19.5" customHeight="1">
      <c r="A60" s="1"/>
      <c r="B60" s="8"/>
      <c r="T60" s="8"/>
    </row>
    <row r="61" spans="1:20" ht="19.5" customHeight="1">
      <c r="A61" s="1"/>
      <c r="B61" s="8"/>
      <c r="T61" s="8"/>
    </row>
    <row r="62" spans="1:20" ht="19.5" customHeight="1">
      <c r="A62" s="1"/>
      <c r="B62" s="8"/>
      <c r="T62" s="8"/>
    </row>
    <row r="63" spans="1:20" ht="19.5" customHeight="1">
      <c r="A63" s="1"/>
      <c r="B63" s="8"/>
      <c r="J63" t="s">
        <v>30</v>
      </c>
      <c r="M63" s="2" t="s">
        <v>94</v>
      </c>
      <c r="T63" s="8"/>
    </row>
    <row r="64" spans="1:20" ht="19.5" customHeight="1">
      <c r="A64" s="1"/>
      <c r="B64" s="8"/>
      <c r="T64" s="8"/>
    </row>
    <row r="65" spans="1:20" ht="19.5" customHeight="1">
      <c r="A65" s="1"/>
      <c r="B65" s="8"/>
      <c r="M65" s="14" t="s">
        <v>95</v>
      </c>
      <c r="T65" s="8"/>
    </row>
    <row r="66" spans="1:20" ht="19.5" customHeight="1">
      <c r="A66" s="1"/>
      <c r="B66" s="8"/>
      <c r="I66" t="s">
        <v>96</v>
      </c>
      <c r="T66" s="8"/>
    </row>
    <row r="67" spans="1:20" ht="19.5" customHeight="1">
      <c r="A67" s="1"/>
      <c r="B67" s="8"/>
      <c r="T67" s="8"/>
    </row>
    <row r="68" spans="1:20" ht="19.5" customHeight="1">
      <c r="A68" s="1"/>
      <c r="B68" s="8"/>
      <c r="T68" s="8"/>
    </row>
    <row r="69" spans="1:20" ht="19.5" customHeight="1">
      <c r="A69" s="1"/>
      <c r="B69" s="8"/>
      <c r="T69" s="8"/>
    </row>
    <row r="70" spans="1:20" ht="16.5" customHeight="1">
      <c r="A70" s="1"/>
      <c r="B70" s="8"/>
      <c r="L70" t="s">
        <v>97</v>
      </c>
      <c r="T70" s="8"/>
    </row>
    <row r="71" spans="1:20" ht="16.5" customHeight="1">
      <c r="A71" s="1"/>
      <c r="B71" s="8"/>
      <c r="T71" s="8"/>
    </row>
    <row r="72" spans="1:19" ht="16.5" customHeight="1">
      <c r="A72" s="1"/>
      <c r="B72" s="6"/>
      <c r="C72" s="6"/>
      <c r="D72" s="6"/>
      <c r="E72" s="6"/>
      <c r="F72" s="6"/>
      <c r="G72" s="6"/>
      <c r="H72" s="6"/>
      <c r="I72" s="6"/>
      <c r="J72" s="6"/>
      <c r="K72" s="6"/>
      <c r="L72" s="6"/>
      <c r="M72" s="6"/>
      <c r="N72" s="6"/>
      <c r="O72" s="6"/>
      <c r="P72" s="6"/>
      <c r="Q72" s="6"/>
      <c r="R72" s="6"/>
      <c r="S72" s="6"/>
    </row>
  </sheetData>
  <sheetProtection/>
  <printOptions horizontalCentered="1"/>
  <pageMargins left="0.21" right="0.20069444444444445" top="0.5" bottom="0.39375" header="0.512" footer="0.34"/>
  <pageSetup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B2:T90"/>
  <sheetViews>
    <sheetView tabSelected="1" showOutlineSymbols="0" zoomScale="85" zoomScaleNormal="85" zoomScalePageLayoutView="0" workbookViewId="0" topLeftCell="A1">
      <selection activeCell="O54" sqref="O54"/>
    </sheetView>
  </sheetViews>
  <sheetFormatPr defaultColWidth="10.75390625" defaultRowHeight="14.25"/>
  <cols>
    <col min="1" max="1" width="3.75390625" style="43" customWidth="1"/>
    <col min="2" max="3" width="6.75390625" style="43" customWidth="1"/>
    <col min="4" max="10" width="8.625" style="43" customWidth="1"/>
    <col min="11" max="16" width="9.625" style="43" customWidth="1"/>
    <col min="17" max="18" width="11.125" style="43" customWidth="1"/>
    <col min="19" max="19" width="11.25390625" style="43" customWidth="1"/>
    <col min="20" max="255" width="7.75390625" style="43" customWidth="1"/>
    <col min="256" max="16384" width="10.75390625" style="43" customWidth="1"/>
  </cols>
  <sheetData>
    <row r="1" ht="143.25" customHeight="1"/>
    <row r="2" spans="2:18" ht="27" customHeight="1">
      <c r="B2" s="44"/>
      <c r="C2" s="45" t="s">
        <v>0</v>
      </c>
      <c r="D2" s="46"/>
      <c r="E2" s="46"/>
      <c r="F2" s="46"/>
      <c r="G2" s="47" t="s">
        <v>98</v>
      </c>
      <c r="H2" s="46"/>
      <c r="I2" s="46"/>
      <c r="J2" s="46"/>
      <c r="K2" s="46"/>
      <c r="L2" s="46"/>
      <c r="M2" s="46"/>
      <c r="N2" s="46"/>
      <c r="O2" s="46"/>
      <c r="P2" s="46"/>
      <c r="Q2" s="48"/>
      <c r="R2" s="48"/>
    </row>
    <row r="3" spans="2:20" ht="16.5" customHeight="1">
      <c r="B3" s="49" t="s">
        <v>2</v>
      </c>
      <c r="C3" s="48"/>
      <c r="D3" s="48"/>
      <c r="E3" s="48"/>
      <c r="F3" s="48"/>
      <c r="G3" s="48"/>
      <c r="H3" s="48"/>
      <c r="I3" s="48"/>
      <c r="J3" s="48"/>
      <c r="K3" s="48"/>
      <c r="L3" s="48"/>
      <c r="M3" s="48"/>
      <c r="N3" s="48"/>
      <c r="O3" s="48"/>
      <c r="P3" s="48"/>
      <c r="Q3" s="48"/>
      <c r="R3" s="48"/>
      <c r="S3" s="48"/>
      <c r="T3" s="50"/>
    </row>
    <row r="4" spans="2:20" ht="16.5" customHeight="1">
      <c r="B4" s="51" t="s">
        <v>3</v>
      </c>
      <c r="C4" s="88" t="s">
        <v>4</v>
      </c>
      <c r="D4" s="89"/>
      <c r="E4" s="89"/>
      <c r="F4" s="89"/>
      <c r="G4" s="89"/>
      <c r="H4" s="89"/>
      <c r="I4" s="89"/>
      <c r="J4" s="89"/>
      <c r="K4" s="89"/>
      <c r="L4" s="89"/>
      <c r="M4" s="89"/>
      <c r="N4" s="89"/>
      <c r="O4" s="89"/>
      <c r="P4" s="89"/>
      <c r="Q4" s="89"/>
      <c r="T4" s="50"/>
    </row>
    <row r="5" spans="2:20" ht="16.5" customHeight="1">
      <c r="B5" s="51" t="s">
        <v>5</v>
      </c>
      <c r="C5" s="88" t="s">
        <v>6</v>
      </c>
      <c r="D5" s="89"/>
      <c r="E5" s="89"/>
      <c r="F5" s="89"/>
      <c r="G5" s="89"/>
      <c r="H5" s="89"/>
      <c r="I5" s="89"/>
      <c r="J5" s="89"/>
      <c r="K5" s="89"/>
      <c r="L5" s="89"/>
      <c r="M5" s="89"/>
      <c r="N5" s="89"/>
      <c r="O5" s="89"/>
      <c r="P5" s="89"/>
      <c r="Q5" s="89"/>
      <c r="T5" s="50"/>
    </row>
    <row r="6" spans="2:20" ht="16.5" customHeight="1">
      <c r="B6" s="51"/>
      <c r="C6" s="88" t="s">
        <v>7</v>
      </c>
      <c r="D6" s="89"/>
      <c r="E6" s="89"/>
      <c r="F6" s="89"/>
      <c r="G6" s="89"/>
      <c r="H6" s="89"/>
      <c r="I6" s="89"/>
      <c r="J6" s="89"/>
      <c r="K6" s="89"/>
      <c r="L6" s="89"/>
      <c r="M6" s="89"/>
      <c r="N6" s="89"/>
      <c r="O6" s="89"/>
      <c r="P6" s="89"/>
      <c r="Q6" s="89"/>
      <c r="T6" s="50"/>
    </row>
    <row r="7" spans="2:20" ht="16.5" customHeight="1">
      <c r="B7" s="51"/>
      <c r="C7" s="88"/>
      <c r="D7" s="89"/>
      <c r="E7" s="89"/>
      <c r="F7" s="89"/>
      <c r="G7" s="89"/>
      <c r="H7" s="89"/>
      <c r="I7" s="89"/>
      <c r="J7" s="89"/>
      <c r="K7" s="89"/>
      <c r="L7" s="89"/>
      <c r="M7" s="89"/>
      <c r="N7" s="88" t="s">
        <v>8</v>
      </c>
      <c r="O7" s="89"/>
      <c r="P7" s="89"/>
      <c r="Q7" s="89"/>
      <c r="T7" s="50"/>
    </row>
    <row r="8" spans="2:20" ht="16.5" customHeight="1">
      <c r="B8" s="51"/>
      <c r="C8" s="44"/>
      <c r="K8" s="44" t="s">
        <v>9</v>
      </c>
      <c r="O8" s="44" t="s">
        <v>10</v>
      </c>
      <c r="T8" s="50"/>
    </row>
    <row r="9" spans="2:20" ht="16.5" customHeight="1">
      <c r="B9" s="51"/>
      <c r="C9" s="44"/>
      <c r="T9" s="50"/>
    </row>
    <row r="10" spans="2:20" ht="16.5" customHeight="1">
      <c r="B10" s="51"/>
      <c r="C10" s="44"/>
      <c r="T10" s="50"/>
    </row>
    <row r="11" spans="2:20" ht="16.5" customHeight="1">
      <c r="B11" s="51"/>
      <c r="C11" s="44"/>
      <c r="T11" s="50"/>
    </row>
    <row r="12" spans="2:20" ht="16.5" customHeight="1">
      <c r="B12" s="51"/>
      <c r="C12" s="44"/>
      <c r="I12" s="52" t="s">
        <v>11</v>
      </c>
      <c r="T12" s="50"/>
    </row>
    <row r="13" spans="2:20" ht="16.5" customHeight="1">
      <c r="B13" s="51" t="s">
        <v>12</v>
      </c>
      <c r="C13" s="88" t="s">
        <v>13</v>
      </c>
      <c r="D13" s="89"/>
      <c r="E13" s="89"/>
      <c r="F13" s="89"/>
      <c r="G13" s="89"/>
      <c r="H13" s="89"/>
      <c r="I13" s="89"/>
      <c r="J13" s="89"/>
      <c r="K13" s="89"/>
      <c r="L13" s="89"/>
      <c r="M13" s="89"/>
      <c r="N13" s="90"/>
      <c r="O13" s="89"/>
      <c r="P13" s="91">
        <v>150</v>
      </c>
      <c r="Q13" s="66" t="s">
        <v>14</v>
      </c>
      <c r="T13" s="50"/>
    </row>
    <row r="14" spans="2:20" ht="16.5" customHeight="1">
      <c r="B14" s="51" t="s">
        <v>15</v>
      </c>
      <c r="C14" s="88" t="s">
        <v>16</v>
      </c>
      <c r="D14" s="89"/>
      <c r="E14" s="89"/>
      <c r="F14" s="89"/>
      <c r="G14" s="89"/>
      <c r="H14" s="89"/>
      <c r="I14" s="88"/>
      <c r="J14" s="89"/>
      <c r="K14" s="89"/>
      <c r="L14" s="89"/>
      <c r="M14" s="89"/>
      <c r="N14" s="89"/>
      <c r="O14" s="89"/>
      <c r="P14" s="89"/>
      <c r="Q14" s="89"/>
      <c r="T14" s="50"/>
    </row>
    <row r="15" spans="2:20" ht="16.5" customHeight="1">
      <c r="B15" s="51" t="s">
        <v>17</v>
      </c>
      <c r="C15" s="88" t="s">
        <v>18</v>
      </c>
      <c r="D15" s="89"/>
      <c r="E15" s="89"/>
      <c r="F15" s="89"/>
      <c r="G15" s="89"/>
      <c r="H15" s="89"/>
      <c r="I15" s="89"/>
      <c r="J15" s="89"/>
      <c r="K15" s="89"/>
      <c r="L15" s="89"/>
      <c r="M15" s="89"/>
      <c r="N15" s="89"/>
      <c r="O15" s="89"/>
      <c r="P15" s="89"/>
      <c r="Q15" s="89"/>
      <c r="T15" s="50"/>
    </row>
    <row r="16" spans="2:20" ht="16.5" customHeight="1">
      <c r="B16" s="51" t="s">
        <v>19</v>
      </c>
      <c r="C16" s="88" t="s">
        <v>20</v>
      </c>
      <c r="D16" s="89"/>
      <c r="E16" s="89"/>
      <c r="F16" s="89"/>
      <c r="G16" s="89"/>
      <c r="H16" s="89"/>
      <c r="I16" s="89"/>
      <c r="J16" s="89"/>
      <c r="K16" s="89"/>
      <c r="L16" s="89"/>
      <c r="M16" s="89"/>
      <c r="N16" s="89"/>
      <c r="O16" s="89"/>
      <c r="P16" s="89"/>
      <c r="Q16" s="89"/>
      <c r="T16" s="50"/>
    </row>
    <row r="17" spans="2:20" ht="16.5" customHeight="1" thickBot="1">
      <c r="B17" s="51"/>
      <c r="C17" s="88"/>
      <c r="D17" s="89"/>
      <c r="E17" s="89"/>
      <c r="F17" s="89"/>
      <c r="G17" s="89"/>
      <c r="H17" s="89"/>
      <c r="I17" s="89"/>
      <c r="J17" s="89"/>
      <c r="K17" s="89"/>
      <c r="L17" s="89"/>
      <c r="M17" s="89"/>
      <c r="N17" s="89"/>
      <c r="O17" s="89"/>
      <c r="P17" s="89"/>
      <c r="Q17" s="89"/>
      <c r="T17" s="50"/>
    </row>
    <row r="18" spans="2:20" ht="16.5" customHeight="1" thickBot="1">
      <c r="B18" s="137" t="s">
        <v>21</v>
      </c>
      <c r="C18" s="138"/>
      <c r="D18" s="89"/>
      <c r="E18" s="89"/>
      <c r="F18" s="89"/>
      <c r="G18" s="89"/>
      <c r="H18" s="89"/>
      <c r="I18" s="89"/>
      <c r="J18" s="89"/>
      <c r="K18" s="89"/>
      <c r="L18" s="89"/>
      <c r="M18" s="89"/>
      <c r="N18" s="89"/>
      <c r="O18" s="89"/>
      <c r="P18" s="89"/>
      <c r="Q18" s="89"/>
      <c r="T18" s="50"/>
    </row>
    <row r="19" spans="2:20" ht="16.5" customHeight="1">
      <c r="B19" s="50"/>
      <c r="C19" s="88" t="s">
        <v>22</v>
      </c>
      <c r="T19" s="50"/>
    </row>
    <row r="20" spans="2:20" ht="16.5" customHeight="1">
      <c r="B20" s="50"/>
      <c r="C20" s="44" t="s">
        <v>23</v>
      </c>
      <c r="M20" s="56" t="s">
        <v>24</v>
      </c>
      <c r="T20" s="50"/>
    </row>
    <row r="21" spans="2:20" ht="16.5" customHeight="1">
      <c r="B21" s="50"/>
      <c r="T21" s="50"/>
    </row>
    <row r="22" spans="2:20" ht="16.5" customHeight="1">
      <c r="B22" s="50"/>
      <c r="F22" s="43" t="s">
        <v>25</v>
      </c>
      <c r="N22" s="43" t="s">
        <v>25</v>
      </c>
      <c r="T22" s="50"/>
    </row>
    <row r="23" spans="2:20" ht="16.5" customHeight="1">
      <c r="B23" s="50"/>
      <c r="T23" s="50"/>
    </row>
    <row r="24" spans="2:20" ht="16.5" customHeight="1">
      <c r="B24" s="50"/>
      <c r="F24" s="57" t="s">
        <v>26</v>
      </c>
      <c r="N24" s="52"/>
      <c r="T24" s="50"/>
    </row>
    <row r="25" spans="2:20" ht="16.5" customHeight="1">
      <c r="B25" s="50"/>
      <c r="T25" s="50"/>
    </row>
    <row r="26" spans="2:20" ht="16.5" customHeight="1">
      <c r="B26" s="50"/>
      <c r="I26" s="43" t="s">
        <v>27</v>
      </c>
      <c r="K26" s="43" t="s">
        <v>28</v>
      </c>
      <c r="M26" s="56" t="s">
        <v>29</v>
      </c>
      <c r="Q26" s="52" t="s">
        <v>27</v>
      </c>
      <c r="T26" s="50"/>
    </row>
    <row r="27" spans="2:20" ht="16.5" customHeight="1">
      <c r="B27" s="50"/>
      <c r="E27" s="56" t="s">
        <v>30</v>
      </c>
      <c r="T27" s="50"/>
    </row>
    <row r="28" spans="2:20" ht="16.5" customHeight="1">
      <c r="B28" s="50"/>
      <c r="T28" s="50"/>
    </row>
    <row r="29" spans="2:20" ht="16.5" customHeight="1">
      <c r="B29" s="50"/>
      <c r="G29" s="43" t="s">
        <v>31</v>
      </c>
      <c r="I29" s="43" t="s">
        <v>32</v>
      </c>
      <c r="Q29" s="52" t="s">
        <v>32</v>
      </c>
      <c r="T29" s="50"/>
    </row>
    <row r="30" spans="2:20" ht="16.5" customHeight="1">
      <c r="B30" s="50"/>
      <c r="T30" s="50"/>
    </row>
    <row r="31" spans="2:20" ht="16.5" customHeight="1">
      <c r="B31" s="50"/>
      <c r="C31" s="56"/>
      <c r="K31" s="56"/>
      <c r="P31" s="43" t="s">
        <v>33</v>
      </c>
      <c r="T31" s="50"/>
    </row>
    <row r="32" spans="2:20" ht="16.5" customHeight="1">
      <c r="B32" s="50"/>
      <c r="G32" s="43" t="s">
        <v>34</v>
      </c>
      <c r="J32" s="43" t="s">
        <v>35</v>
      </c>
      <c r="O32" s="44" t="s">
        <v>36</v>
      </c>
      <c r="T32" s="50"/>
    </row>
    <row r="33" spans="2:20" ht="16.5" customHeight="1">
      <c r="B33" s="50"/>
      <c r="T33" s="50"/>
    </row>
    <row r="34" spans="2:20" ht="16.5" customHeight="1">
      <c r="B34" s="50"/>
      <c r="E34" s="56"/>
      <c r="G34" s="92" t="s">
        <v>140</v>
      </c>
      <c r="M34" s="56" t="s">
        <v>38</v>
      </c>
      <c r="O34" s="43" t="s">
        <v>141</v>
      </c>
      <c r="T34" s="50"/>
    </row>
    <row r="35" spans="2:20" ht="16.5" customHeight="1">
      <c r="B35" s="50"/>
      <c r="G35" s="92" t="s">
        <v>142</v>
      </c>
      <c r="O35" s="92" t="s">
        <v>142</v>
      </c>
      <c r="T35" s="50"/>
    </row>
    <row r="36" spans="2:20" ht="16.5" customHeight="1">
      <c r="B36" s="50"/>
      <c r="G36" s="93" t="s">
        <v>143</v>
      </c>
      <c r="H36" s="59"/>
      <c r="I36" s="59"/>
      <c r="J36" s="59"/>
      <c r="K36" s="59"/>
      <c r="L36" s="59"/>
      <c r="O36" s="92" t="s">
        <v>144</v>
      </c>
      <c r="T36" s="50"/>
    </row>
    <row r="37" spans="2:20" ht="16.5" customHeight="1">
      <c r="B37" s="50"/>
      <c r="G37" s="92" t="s">
        <v>145</v>
      </c>
      <c r="O37" s="92" t="s">
        <v>146</v>
      </c>
      <c r="T37" s="50"/>
    </row>
    <row r="38" spans="2:20" ht="16.5" customHeight="1">
      <c r="B38" s="50"/>
      <c r="G38" s="58" t="s">
        <v>45</v>
      </c>
      <c r="H38" s="59"/>
      <c r="I38" s="59"/>
      <c r="J38" s="59"/>
      <c r="O38" s="58" t="s">
        <v>46</v>
      </c>
      <c r="P38" s="59"/>
      <c r="Q38" s="59"/>
      <c r="R38" s="59"/>
      <c r="T38" s="50"/>
    </row>
    <row r="39" spans="2:20" ht="16.5" customHeight="1">
      <c r="B39" s="50"/>
      <c r="G39" s="43" t="s">
        <v>47</v>
      </c>
      <c r="O39" s="44" t="s">
        <v>48</v>
      </c>
      <c r="T39" s="50"/>
    </row>
    <row r="40" spans="2:20" ht="16.5" customHeight="1">
      <c r="B40" s="50"/>
      <c r="E40" s="56" t="s">
        <v>49</v>
      </c>
      <c r="G40" s="44" t="s">
        <v>50</v>
      </c>
      <c r="M40" s="56" t="s">
        <v>49</v>
      </c>
      <c r="O40" s="44"/>
      <c r="T40" s="50"/>
    </row>
    <row r="41" spans="2:20" ht="16.5" customHeight="1">
      <c r="B41" s="50"/>
      <c r="G41" s="92" t="s">
        <v>147</v>
      </c>
      <c r="O41" s="92" t="s">
        <v>148</v>
      </c>
      <c r="T41" s="50"/>
    </row>
    <row r="42" spans="2:20" ht="16.5" customHeight="1" thickBot="1">
      <c r="B42" s="50"/>
      <c r="G42" s="43" t="s">
        <v>53</v>
      </c>
      <c r="O42" s="44"/>
      <c r="P42" s="44" t="s">
        <v>54</v>
      </c>
      <c r="T42" s="50"/>
    </row>
    <row r="43" spans="2:20" ht="16.5" customHeight="1" thickBot="1" thickTop="1">
      <c r="B43" s="60" t="s">
        <v>55</v>
      </c>
      <c r="C43" s="94" t="s">
        <v>56</v>
      </c>
      <c r="D43" s="94" t="s">
        <v>57</v>
      </c>
      <c r="E43" s="100" t="s">
        <v>58</v>
      </c>
      <c r="F43" s="46"/>
      <c r="G43" s="100" t="s">
        <v>59</v>
      </c>
      <c r="H43" s="46"/>
      <c r="I43" s="46"/>
      <c r="J43" s="46"/>
      <c r="K43" s="100" t="s">
        <v>60</v>
      </c>
      <c r="L43" s="46"/>
      <c r="M43" s="94" t="s">
        <v>61</v>
      </c>
      <c r="N43" s="94" t="s">
        <v>62</v>
      </c>
      <c r="O43" s="100" t="s">
        <v>63</v>
      </c>
      <c r="P43" s="46"/>
      <c r="Q43" s="94" t="s">
        <v>64</v>
      </c>
      <c r="R43" s="94" t="s">
        <v>65</v>
      </c>
      <c r="S43" s="94" t="s">
        <v>66</v>
      </c>
      <c r="T43" s="50"/>
    </row>
    <row r="44" spans="2:20" ht="16.5" customHeight="1" thickBot="1">
      <c r="B44" s="51" t="s">
        <v>67</v>
      </c>
      <c r="C44" s="95" t="s">
        <v>68</v>
      </c>
      <c r="D44" s="95" t="s">
        <v>69</v>
      </c>
      <c r="E44" s="101" t="s">
        <v>70</v>
      </c>
      <c r="F44" s="114" t="s">
        <v>71</v>
      </c>
      <c r="G44" s="101" t="s">
        <v>72</v>
      </c>
      <c r="H44" s="114" t="s">
        <v>73</v>
      </c>
      <c r="I44" s="114" t="s">
        <v>74</v>
      </c>
      <c r="J44" s="114" t="s">
        <v>75</v>
      </c>
      <c r="K44" s="101" t="s">
        <v>76</v>
      </c>
      <c r="L44" s="114" t="s">
        <v>77</v>
      </c>
      <c r="M44" s="106" t="s">
        <v>78</v>
      </c>
      <c r="N44" s="106" t="s">
        <v>78</v>
      </c>
      <c r="O44" s="101" t="s">
        <v>79</v>
      </c>
      <c r="P44" s="114" t="s">
        <v>80</v>
      </c>
      <c r="Q44" s="95" t="s">
        <v>81</v>
      </c>
      <c r="R44" s="95" t="s">
        <v>81</v>
      </c>
      <c r="S44" s="95" t="s">
        <v>82</v>
      </c>
      <c r="T44" s="50"/>
    </row>
    <row r="45" spans="2:20" ht="16.5" customHeight="1">
      <c r="B45" s="50"/>
      <c r="C45" s="95" t="s">
        <v>83</v>
      </c>
      <c r="D45" s="99" t="s">
        <v>84</v>
      </c>
      <c r="E45" s="99" t="s">
        <v>85</v>
      </c>
      <c r="F45" s="118" t="s">
        <v>86</v>
      </c>
      <c r="G45" s="99" t="s">
        <v>87</v>
      </c>
      <c r="H45" s="118" t="s">
        <v>32</v>
      </c>
      <c r="I45" s="118" t="s">
        <v>27</v>
      </c>
      <c r="J45" s="118" t="s">
        <v>88</v>
      </c>
      <c r="K45" s="99" t="s">
        <v>38</v>
      </c>
      <c r="L45" s="118" t="s">
        <v>30</v>
      </c>
      <c r="M45" s="99" t="s">
        <v>28</v>
      </c>
      <c r="N45" s="99" t="s">
        <v>89</v>
      </c>
      <c r="O45" s="96"/>
      <c r="P45" s="115"/>
      <c r="Q45" s="99" t="s">
        <v>31</v>
      </c>
      <c r="R45" s="99" t="s">
        <v>90</v>
      </c>
      <c r="S45" s="113"/>
      <c r="T45" s="50"/>
    </row>
    <row r="46" spans="2:20" ht="16.5" customHeight="1" thickBot="1">
      <c r="B46" s="50"/>
      <c r="C46" s="96"/>
      <c r="D46" s="122" t="s">
        <v>149</v>
      </c>
      <c r="E46" s="122" t="s">
        <v>149</v>
      </c>
      <c r="F46" s="123" t="s">
        <v>149</v>
      </c>
      <c r="G46" s="124" t="s">
        <v>92</v>
      </c>
      <c r="H46" s="125" t="s">
        <v>92</v>
      </c>
      <c r="I46" s="125" t="s">
        <v>92</v>
      </c>
      <c r="J46" s="125" t="s">
        <v>92</v>
      </c>
      <c r="K46" s="122" t="s">
        <v>150</v>
      </c>
      <c r="L46" s="123" t="s">
        <v>150</v>
      </c>
      <c r="M46" s="122" t="s">
        <v>149</v>
      </c>
      <c r="N46" s="122" t="s">
        <v>149</v>
      </c>
      <c r="O46" s="122" t="s">
        <v>149</v>
      </c>
      <c r="P46" s="123" t="s">
        <v>149</v>
      </c>
      <c r="Q46" s="122" t="s">
        <v>149</v>
      </c>
      <c r="R46" s="122" t="s">
        <v>149</v>
      </c>
      <c r="S46" s="113"/>
      <c r="T46" s="50"/>
    </row>
    <row r="47" spans="2:20" ht="16.5" customHeight="1">
      <c r="B47" s="126" t="s">
        <v>99</v>
      </c>
      <c r="C47" s="127" t="s">
        <v>68</v>
      </c>
      <c r="D47" s="127">
        <v>33</v>
      </c>
      <c r="E47" s="128" t="e">
        <f>#VALUE!</f>
        <v>#VALUE!</v>
      </c>
      <c r="F47" s="129" t="e">
        <f>#VALUE!</f>
        <v>#VALUE!</v>
      </c>
      <c r="G47" s="130">
        <v>700</v>
      </c>
      <c r="H47" s="131">
        <v>100</v>
      </c>
      <c r="I47" s="131">
        <v>1900</v>
      </c>
      <c r="J47" s="131">
        <v>550</v>
      </c>
      <c r="K47" s="130">
        <v>2961</v>
      </c>
      <c r="L47" s="131">
        <v>350</v>
      </c>
      <c r="M47" s="132">
        <f aca="true" t="shared" si="0" ref="M47:M56">IF(D47="","",ROUND(K47*10^3/(3.14*(G47+I47)*I47),2))</f>
        <v>0.19</v>
      </c>
      <c r="N47" s="132">
        <f aca="true" t="shared" si="1" ref="N47:N56">IF(L47="","",ROUND(L47*10^3/(J47*(G47+2*J47+2*H47)),2))</f>
        <v>0.32</v>
      </c>
      <c r="O47" s="133" t="e">
        <f aca="true" t="shared" si="2" ref="O47:O56">IF(M47="","",IF(M47&lt;=E47,"ＯＫ","成変更"))</f>
        <v>#VALUE!</v>
      </c>
      <c r="P47" s="134" t="e">
        <f aca="true" t="shared" si="3" ref="P47:P56">IF(N47="","",IF(N47&lt;=E47,"ＯＫ","縁端変更"))</f>
        <v>#VALUE!</v>
      </c>
      <c r="Q47" s="132">
        <f aca="true" t="shared" si="4" ref="Q47:Q56">IF(L47="","",ROUND(L47*10^3/(G47*H47),2))</f>
        <v>5</v>
      </c>
      <c r="R47" s="135" t="e">
        <f aca="true" t="shared" si="5" ref="R47:R56">IF(L47="","",ROUND(F47*0.9,1))</f>
        <v>#VALUE!</v>
      </c>
      <c r="S47" s="136" t="e">
        <f aca="true" t="shared" si="6" ref="S47:S56">IF(Q47="","",IF(R47&gt;=Q47,"ＯＫ","変更"))</f>
        <v>#VALUE!</v>
      </c>
      <c r="T47" s="50"/>
    </row>
    <row r="48" spans="2:20" ht="16.5" customHeight="1">
      <c r="B48" s="62"/>
      <c r="C48" s="97" t="s">
        <v>68</v>
      </c>
      <c r="D48" s="97">
        <v>33</v>
      </c>
      <c r="E48" s="102" t="e">
        <f>#VALUE!</f>
        <v>#VALUE!</v>
      </c>
      <c r="F48" s="120" t="e">
        <f>#VALUE!</f>
        <v>#VALUE!</v>
      </c>
      <c r="G48" s="104">
        <v>800</v>
      </c>
      <c r="H48" s="65">
        <v>100</v>
      </c>
      <c r="I48" s="65">
        <v>2000</v>
      </c>
      <c r="J48" s="65">
        <v>600</v>
      </c>
      <c r="K48" s="104">
        <v>3950</v>
      </c>
      <c r="L48" s="65">
        <v>450</v>
      </c>
      <c r="M48" s="107">
        <f t="shared" si="0"/>
        <v>0.22</v>
      </c>
      <c r="N48" s="107">
        <f t="shared" si="1"/>
        <v>0.34</v>
      </c>
      <c r="O48" s="109" t="e">
        <f t="shared" si="2"/>
        <v>#VALUE!</v>
      </c>
      <c r="P48" s="116" t="e">
        <f t="shared" si="3"/>
        <v>#VALUE!</v>
      </c>
      <c r="Q48" s="107">
        <f t="shared" si="4"/>
        <v>5.63</v>
      </c>
      <c r="R48" s="111" t="e">
        <f t="shared" si="5"/>
        <v>#VALUE!</v>
      </c>
      <c r="S48" s="109" t="e">
        <f t="shared" si="6"/>
        <v>#VALUE!</v>
      </c>
      <c r="T48" s="50"/>
    </row>
    <row r="49" spans="2:20" ht="16.5" customHeight="1">
      <c r="B49" s="62"/>
      <c r="C49" s="97"/>
      <c r="D49" s="97"/>
      <c r="E49" s="102" t="e">
        <f>#VALUE!</f>
        <v>#VALUE!</v>
      </c>
      <c r="F49" s="120" t="e">
        <f>#VALUE!</f>
        <v>#VALUE!</v>
      </c>
      <c r="G49" s="104"/>
      <c r="H49" s="65"/>
      <c r="I49" s="65"/>
      <c r="J49" s="65"/>
      <c r="K49" s="104"/>
      <c r="L49" s="65"/>
      <c r="M49" s="107">
        <f t="shared" si="0"/>
      </c>
      <c r="N49" s="107">
        <f t="shared" si="1"/>
      </c>
      <c r="O49" s="109">
        <f t="shared" si="2"/>
      </c>
      <c r="P49" s="116">
        <f t="shared" si="3"/>
      </c>
      <c r="Q49" s="107">
        <f t="shared" si="4"/>
      </c>
      <c r="R49" s="111">
        <f t="shared" si="5"/>
      </c>
      <c r="S49" s="109">
        <f t="shared" si="6"/>
      </c>
      <c r="T49" s="50"/>
    </row>
    <row r="50" spans="2:20" ht="16.5" customHeight="1">
      <c r="B50" s="62"/>
      <c r="C50" s="97"/>
      <c r="D50" s="97"/>
      <c r="E50" s="102" t="e">
        <f>#VALUE!</f>
        <v>#VALUE!</v>
      </c>
      <c r="F50" s="120" t="e">
        <f>#VALUE!</f>
        <v>#VALUE!</v>
      </c>
      <c r="G50" s="104"/>
      <c r="H50" s="65"/>
      <c r="I50" s="65"/>
      <c r="J50" s="65"/>
      <c r="K50" s="104"/>
      <c r="L50" s="65"/>
      <c r="M50" s="107">
        <f t="shared" si="0"/>
      </c>
      <c r="N50" s="107">
        <f t="shared" si="1"/>
      </c>
      <c r="O50" s="109">
        <f t="shared" si="2"/>
      </c>
      <c r="P50" s="116">
        <f t="shared" si="3"/>
      </c>
      <c r="Q50" s="107">
        <f t="shared" si="4"/>
      </c>
      <c r="R50" s="111">
        <f t="shared" si="5"/>
      </c>
      <c r="S50" s="109">
        <f t="shared" si="6"/>
      </c>
      <c r="T50" s="50"/>
    </row>
    <row r="51" spans="2:20" ht="16.5" customHeight="1">
      <c r="B51" s="62" t="s">
        <v>100</v>
      </c>
      <c r="C51" s="97" t="s">
        <v>68</v>
      </c>
      <c r="D51" s="97">
        <v>33</v>
      </c>
      <c r="E51" s="102" t="e">
        <f>#VALUE!</f>
        <v>#VALUE!</v>
      </c>
      <c r="F51" s="120" t="e">
        <f>#VALUE!</f>
        <v>#VALUE!</v>
      </c>
      <c r="G51" s="104">
        <v>700</v>
      </c>
      <c r="H51" s="65">
        <v>150</v>
      </c>
      <c r="I51" s="65">
        <v>1850</v>
      </c>
      <c r="J51" s="65">
        <v>400</v>
      </c>
      <c r="K51" s="104">
        <v>2961</v>
      </c>
      <c r="L51" s="65">
        <v>350</v>
      </c>
      <c r="M51" s="107">
        <f t="shared" si="0"/>
        <v>0.2</v>
      </c>
      <c r="N51" s="107">
        <f t="shared" si="1"/>
        <v>0.49</v>
      </c>
      <c r="O51" s="109" t="e">
        <f t="shared" si="2"/>
        <v>#VALUE!</v>
      </c>
      <c r="P51" s="116" t="e">
        <f t="shared" si="3"/>
        <v>#VALUE!</v>
      </c>
      <c r="Q51" s="107">
        <f t="shared" si="4"/>
        <v>3.33</v>
      </c>
      <c r="R51" s="111" t="e">
        <f t="shared" si="5"/>
        <v>#VALUE!</v>
      </c>
      <c r="S51" s="109" t="e">
        <f t="shared" si="6"/>
        <v>#VALUE!</v>
      </c>
      <c r="T51" s="50"/>
    </row>
    <row r="52" spans="2:20" ht="16.5" customHeight="1">
      <c r="B52" s="63"/>
      <c r="C52" s="97" t="s">
        <v>68</v>
      </c>
      <c r="D52" s="97">
        <v>33</v>
      </c>
      <c r="E52" s="102" t="e">
        <f>#VALUE!</f>
        <v>#VALUE!</v>
      </c>
      <c r="F52" s="120" t="e">
        <f>#VALUE!</f>
        <v>#VALUE!</v>
      </c>
      <c r="G52" s="104">
        <v>800</v>
      </c>
      <c r="H52" s="65">
        <v>150</v>
      </c>
      <c r="I52" s="65">
        <v>1950</v>
      </c>
      <c r="J52" s="65">
        <v>450</v>
      </c>
      <c r="K52" s="104">
        <v>3950</v>
      </c>
      <c r="L52" s="65">
        <v>450</v>
      </c>
      <c r="M52" s="107">
        <f t="shared" si="0"/>
        <v>0.23</v>
      </c>
      <c r="N52" s="107">
        <f t="shared" si="1"/>
        <v>0.5</v>
      </c>
      <c r="O52" s="109" t="e">
        <f t="shared" si="2"/>
        <v>#VALUE!</v>
      </c>
      <c r="P52" s="116" t="e">
        <f t="shared" si="3"/>
        <v>#VALUE!</v>
      </c>
      <c r="Q52" s="107">
        <f t="shared" si="4"/>
        <v>3.75</v>
      </c>
      <c r="R52" s="111" t="e">
        <f t="shared" si="5"/>
        <v>#VALUE!</v>
      </c>
      <c r="S52" s="109" t="e">
        <f t="shared" si="6"/>
        <v>#VALUE!</v>
      </c>
      <c r="T52" s="50"/>
    </row>
    <row r="53" spans="2:20" ht="16.5" customHeight="1">
      <c r="B53" s="63"/>
      <c r="C53" s="97"/>
      <c r="D53" s="97"/>
      <c r="E53" s="102" t="e">
        <f>#VALUE!</f>
        <v>#VALUE!</v>
      </c>
      <c r="F53" s="120" t="e">
        <f>#VALUE!</f>
        <v>#VALUE!</v>
      </c>
      <c r="G53" s="104"/>
      <c r="H53" s="65"/>
      <c r="I53" s="65"/>
      <c r="J53" s="65"/>
      <c r="K53" s="104"/>
      <c r="L53" s="65"/>
      <c r="M53" s="107">
        <f t="shared" si="0"/>
      </c>
      <c r="N53" s="107">
        <f t="shared" si="1"/>
      </c>
      <c r="O53" s="109">
        <f t="shared" si="2"/>
      </c>
      <c r="P53" s="116">
        <f t="shared" si="3"/>
      </c>
      <c r="Q53" s="107">
        <f t="shared" si="4"/>
      </c>
      <c r="R53" s="111">
        <f t="shared" si="5"/>
      </c>
      <c r="S53" s="109">
        <f t="shared" si="6"/>
      </c>
      <c r="T53" s="50"/>
    </row>
    <row r="54" spans="2:20" ht="16.5" customHeight="1">
      <c r="B54" s="62" t="s">
        <v>100</v>
      </c>
      <c r="C54" s="97" t="s">
        <v>56</v>
      </c>
      <c r="D54" s="97">
        <v>33</v>
      </c>
      <c r="E54" s="102" t="e">
        <f>#VALUE!</f>
        <v>#VALUE!</v>
      </c>
      <c r="F54" s="120" t="e">
        <f>#VALUE!</f>
        <v>#VALUE!</v>
      </c>
      <c r="G54" s="104">
        <v>700</v>
      </c>
      <c r="H54" s="65">
        <v>150</v>
      </c>
      <c r="I54" s="65">
        <v>1850</v>
      </c>
      <c r="J54" s="65">
        <v>400</v>
      </c>
      <c r="K54" s="104">
        <v>1461</v>
      </c>
      <c r="L54" s="65"/>
      <c r="M54" s="107">
        <f t="shared" si="0"/>
        <v>0.1</v>
      </c>
      <c r="N54" s="107">
        <f t="shared" si="1"/>
      </c>
      <c r="O54" s="109" t="e">
        <f t="shared" si="2"/>
        <v>#VALUE!</v>
      </c>
      <c r="P54" s="116">
        <f t="shared" si="3"/>
      </c>
      <c r="Q54" s="107">
        <f t="shared" si="4"/>
      </c>
      <c r="R54" s="111">
        <f t="shared" si="5"/>
      </c>
      <c r="S54" s="109">
        <f t="shared" si="6"/>
      </c>
      <c r="T54" s="50"/>
    </row>
    <row r="55" spans="2:20" ht="16.5" customHeight="1">
      <c r="B55" s="63"/>
      <c r="C55" s="97" t="s">
        <v>56</v>
      </c>
      <c r="D55" s="97">
        <v>33</v>
      </c>
      <c r="E55" s="102" t="e">
        <f>#VALUE!</f>
        <v>#VALUE!</v>
      </c>
      <c r="F55" s="120" t="e">
        <f>#VALUE!</f>
        <v>#VALUE!</v>
      </c>
      <c r="G55" s="104">
        <v>800</v>
      </c>
      <c r="H55" s="65">
        <v>150</v>
      </c>
      <c r="I55" s="65">
        <v>1950</v>
      </c>
      <c r="J55" s="65">
        <v>450</v>
      </c>
      <c r="K55" s="104">
        <v>1950</v>
      </c>
      <c r="L55" s="65"/>
      <c r="M55" s="107">
        <f t="shared" si="0"/>
        <v>0.12</v>
      </c>
      <c r="N55" s="107">
        <f t="shared" si="1"/>
      </c>
      <c r="O55" s="109" t="e">
        <f t="shared" si="2"/>
        <v>#VALUE!</v>
      </c>
      <c r="P55" s="116">
        <f t="shared" si="3"/>
      </c>
      <c r="Q55" s="107">
        <f t="shared" si="4"/>
      </c>
      <c r="R55" s="111">
        <f t="shared" si="5"/>
      </c>
      <c r="S55" s="109">
        <f t="shared" si="6"/>
      </c>
      <c r="T55" s="50"/>
    </row>
    <row r="56" spans="2:20" ht="16.5" customHeight="1" thickBot="1">
      <c r="B56" s="63"/>
      <c r="C56" s="98"/>
      <c r="D56" s="98"/>
      <c r="E56" s="103" t="e">
        <f>#VALUE!</f>
        <v>#VALUE!</v>
      </c>
      <c r="F56" s="121" t="e">
        <f>#VALUE!</f>
        <v>#VALUE!</v>
      </c>
      <c r="G56" s="105"/>
      <c r="H56" s="119"/>
      <c r="I56" s="119"/>
      <c r="J56" s="119"/>
      <c r="K56" s="105"/>
      <c r="L56" s="119"/>
      <c r="M56" s="108">
        <f t="shared" si="0"/>
      </c>
      <c r="N56" s="108">
        <f t="shared" si="1"/>
      </c>
      <c r="O56" s="110">
        <f t="shared" si="2"/>
      </c>
      <c r="P56" s="117">
        <f t="shared" si="3"/>
      </c>
      <c r="Q56" s="108">
        <f t="shared" si="4"/>
      </c>
      <c r="R56" s="112">
        <f t="shared" si="5"/>
      </c>
      <c r="S56" s="110">
        <f t="shared" si="6"/>
      </c>
      <c r="T56" s="50"/>
    </row>
    <row r="57" spans="2:20" ht="19.5" customHeight="1" thickTop="1">
      <c r="B57" s="55"/>
      <c r="C57" s="48"/>
      <c r="D57" s="48"/>
      <c r="E57" s="48"/>
      <c r="F57" s="48"/>
      <c r="G57" s="48"/>
      <c r="H57" s="48"/>
      <c r="I57" s="48"/>
      <c r="J57" s="48"/>
      <c r="K57" s="48"/>
      <c r="L57" s="46" t="s">
        <v>101</v>
      </c>
      <c r="M57" s="46"/>
      <c r="N57" s="46"/>
      <c r="O57" s="48"/>
      <c r="P57" s="48"/>
      <c r="Q57" s="48"/>
      <c r="R57" s="48"/>
      <c r="S57" s="48"/>
      <c r="T57" s="50"/>
    </row>
    <row r="58" spans="2:20" ht="19.5" customHeight="1">
      <c r="B58" s="64" t="s">
        <v>102</v>
      </c>
      <c r="C58" s="44" t="s">
        <v>103</v>
      </c>
      <c r="J58" s="57" t="s">
        <v>104</v>
      </c>
      <c r="L58" s="56" t="s">
        <v>105</v>
      </c>
      <c r="M58" s="56" t="s">
        <v>106</v>
      </c>
      <c r="N58" s="56" t="s">
        <v>107</v>
      </c>
      <c r="O58" s="56" t="s">
        <v>108</v>
      </c>
      <c r="Q58" s="56"/>
      <c r="T58" s="50"/>
    </row>
    <row r="59" spans="2:20" ht="19.5" customHeight="1">
      <c r="B59" s="61"/>
      <c r="C59" s="44"/>
      <c r="F59" s="43" t="s">
        <v>68</v>
      </c>
      <c r="G59" s="43" t="s">
        <v>72</v>
      </c>
      <c r="H59" s="65">
        <v>700</v>
      </c>
      <c r="I59" s="66" t="s">
        <v>109</v>
      </c>
      <c r="J59" s="65">
        <v>3000</v>
      </c>
      <c r="K59" s="67" t="s">
        <v>110</v>
      </c>
      <c r="L59" s="68">
        <v>0.9</v>
      </c>
      <c r="M59" s="68">
        <v>0.9</v>
      </c>
      <c r="N59" s="68">
        <v>2</v>
      </c>
      <c r="O59" s="65">
        <v>24</v>
      </c>
      <c r="P59" s="67" t="s">
        <v>111</v>
      </c>
      <c r="Q59" s="69">
        <f>ROUND(J59-L59*M59*N59*O59,0)</f>
        <v>2961</v>
      </c>
      <c r="R59" s="67" t="s">
        <v>112</v>
      </c>
      <c r="T59" s="50"/>
    </row>
    <row r="60" spans="2:20" ht="19.5" customHeight="1">
      <c r="B60" s="61"/>
      <c r="C60" s="44"/>
      <c r="G60" s="43" t="s">
        <v>72</v>
      </c>
      <c r="H60" s="65">
        <v>800</v>
      </c>
      <c r="I60" s="66" t="s">
        <v>109</v>
      </c>
      <c r="J60" s="65">
        <v>4000</v>
      </c>
      <c r="K60" s="67" t="s">
        <v>110</v>
      </c>
      <c r="L60" s="68">
        <v>1</v>
      </c>
      <c r="M60" s="68">
        <v>1</v>
      </c>
      <c r="N60" s="68">
        <v>2.1</v>
      </c>
      <c r="O60" s="65">
        <v>24</v>
      </c>
      <c r="P60" s="67" t="s">
        <v>111</v>
      </c>
      <c r="Q60" s="69">
        <f>ROUND(J60-L60*M60*N60*O60,0)</f>
        <v>3950</v>
      </c>
      <c r="R60" s="67" t="s">
        <v>112</v>
      </c>
      <c r="T60" s="50"/>
    </row>
    <row r="61" spans="2:20" ht="19.5" customHeight="1">
      <c r="B61" s="61"/>
      <c r="C61" s="44"/>
      <c r="H61" s="70"/>
      <c r="I61" s="44"/>
      <c r="J61" s="71" t="s">
        <v>113</v>
      </c>
      <c r="K61" s="56"/>
      <c r="L61" s="72" t="s">
        <v>105</v>
      </c>
      <c r="M61" s="72" t="s">
        <v>106</v>
      </c>
      <c r="N61" s="72" t="s">
        <v>107</v>
      </c>
      <c r="O61" s="72" t="s">
        <v>108</v>
      </c>
      <c r="Q61" s="72"/>
      <c r="T61" s="50"/>
    </row>
    <row r="62" spans="2:20" ht="19.5" customHeight="1">
      <c r="B62" s="61"/>
      <c r="C62" s="44"/>
      <c r="F62" s="43" t="s">
        <v>56</v>
      </c>
      <c r="G62" s="43" t="s">
        <v>72</v>
      </c>
      <c r="H62" s="65">
        <v>700</v>
      </c>
      <c r="I62" s="66" t="s">
        <v>109</v>
      </c>
      <c r="J62" s="65">
        <v>1500</v>
      </c>
      <c r="K62" s="67"/>
      <c r="L62" s="68">
        <v>0.9</v>
      </c>
      <c r="M62" s="68">
        <v>0.9</v>
      </c>
      <c r="N62" s="68">
        <v>2</v>
      </c>
      <c r="O62" s="65">
        <v>24</v>
      </c>
      <c r="P62" s="67"/>
      <c r="Q62" s="69">
        <f>ROUND(J62-L62*M62*N62*O62,0)</f>
        <v>1461</v>
      </c>
      <c r="R62" s="67" t="s">
        <v>112</v>
      </c>
      <c r="T62" s="50"/>
    </row>
    <row r="63" spans="2:20" ht="19.5" customHeight="1">
      <c r="B63" s="61"/>
      <c r="C63" s="44"/>
      <c r="G63" s="43" t="s">
        <v>72</v>
      </c>
      <c r="H63" s="65">
        <v>800</v>
      </c>
      <c r="I63" s="66" t="s">
        <v>109</v>
      </c>
      <c r="J63" s="65">
        <v>2000</v>
      </c>
      <c r="K63" s="67"/>
      <c r="L63" s="68">
        <v>1</v>
      </c>
      <c r="M63" s="68">
        <v>1</v>
      </c>
      <c r="N63" s="68">
        <v>2.1</v>
      </c>
      <c r="O63" s="65">
        <v>24</v>
      </c>
      <c r="P63" s="67"/>
      <c r="Q63" s="69">
        <f>ROUND(J63-L63*M63*N63*O63,0)</f>
        <v>1950</v>
      </c>
      <c r="R63" s="67" t="s">
        <v>112</v>
      </c>
      <c r="T63" s="50"/>
    </row>
    <row r="64" spans="2:20" ht="19.5" customHeight="1">
      <c r="B64" s="64" t="s">
        <v>102</v>
      </c>
      <c r="C64" s="44" t="s">
        <v>114</v>
      </c>
      <c r="D64" s="44"/>
      <c r="H64" s="73"/>
      <c r="J64" s="54"/>
      <c r="L64" s="73"/>
      <c r="M64" s="54"/>
      <c r="N64" s="54"/>
      <c r="O64" s="54"/>
      <c r="Q64" s="54"/>
      <c r="T64" s="50"/>
    </row>
    <row r="65" spans="2:20" ht="19.5" customHeight="1">
      <c r="B65" s="61"/>
      <c r="C65" s="44"/>
      <c r="D65" s="44"/>
      <c r="H65" s="44"/>
      <c r="J65" s="44" t="s">
        <v>115</v>
      </c>
      <c r="K65" s="74"/>
      <c r="L65" s="66" t="s">
        <v>116</v>
      </c>
      <c r="T65" s="50"/>
    </row>
    <row r="66" spans="2:20" ht="19.5" customHeight="1">
      <c r="B66" s="61"/>
      <c r="C66" s="44"/>
      <c r="D66" s="44"/>
      <c r="G66" s="43" t="s">
        <v>72</v>
      </c>
      <c r="H66" s="65">
        <v>700</v>
      </c>
      <c r="I66" s="75" t="s">
        <v>117</v>
      </c>
      <c r="J66" s="65">
        <v>230</v>
      </c>
      <c r="K66" s="69" t="s">
        <v>118</v>
      </c>
      <c r="L66" s="44"/>
      <c r="T66" s="50"/>
    </row>
    <row r="67" spans="2:20" ht="19.5" customHeight="1">
      <c r="B67" s="61"/>
      <c r="G67" s="43" t="s">
        <v>72</v>
      </c>
      <c r="H67" s="65">
        <v>800</v>
      </c>
      <c r="I67" s="75" t="s">
        <v>117</v>
      </c>
      <c r="J67" s="65">
        <v>300</v>
      </c>
      <c r="K67" s="75" t="s">
        <v>118</v>
      </c>
      <c r="T67" s="50"/>
    </row>
    <row r="68" spans="2:20" ht="19.5" customHeight="1">
      <c r="B68" s="64" t="s">
        <v>102</v>
      </c>
      <c r="C68" s="43" t="s">
        <v>119</v>
      </c>
      <c r="H68" s="70"/>
      <c r="J68" s="54"/>
      <c r="T68" s="50"/>
    </row>
    <row r="69" spans="2:20" ht="19.5" customHeight="1">
      <c r="B69" s="50"/>
      <c r="T69" s="50"/>
    </row>
    <row r="70" spans="2:20" ht="19.5" customHeight="1">
      <c r="B70" s="50"/>
      <c r="F70" s="76"/>
      <c r="G70" s="52" t="s">
        <v>27</v>
      </c>
      <c r="T70" s="50"/>
    </row>
    <row r="71" spans="2:20" ht="19.5" customHeight="1">
      <c r="B71" s="50"/>
      <c r="F71" s="52" t="s">
        <v>120</v>
      </c>
      <c r="G71" s="76"/>
      <c r="T71" s="50"/>
    </row>
    <row r="72" spans="2:20" ht="19.5" customHeight="1">
      <c r="B72" s="50"/>
      <c r="F72" s="76"/>
      <c r="G72" s="52" t="s">
        <v>32</v>
      </c>
      <c r="J72" s="43" t="s">
        <v>30</v>
      </c>
      <c r="M72" s="44" t="s">
        <v>94</v>
      </c>
      <c r="T72" s="50"/>
    </row>
    <row r="73" spans="2:20" ht="19.5" customHeight="1">
      <c r="B73" s="50"/>
      <c r="T73" s="50"/>
    </row>
    <row r="74" spans="2:20" ht="19.5" customHeight="1">
      <c r="B74" s="50"/>
      <c r="M74" s="57" t="s">
        <v>121</v>
      </c>
      <c r="S74" s="44" t="s">
        <v>122</v>
      </c>
      <c r="T74" s="50"/>
    </row>
    <row r="75" spans="2:20" ht="19.5" customHeight="1">
      <c r="B75" s="50"/>
      <c r="F75" s="44" t="s">
        <v>123</v>
      </c>
      <c r="M75" s="44" t="s">
        <v>124</v>
      </c>
      <c r="N75" s="65" t="s">
        <v>125</v>
      </c>
      <c r="O75" s="65">
        <v>900</v>
      </c>
      <c r="P75" s="67" t="s">
        <v>110</v>
      </c>
      <c r="Q75" s="53">
        <v>350</v>
      </c>
      <c r="R75" s="67" t="s">
        <v>111</v>
      </c>
      <c r="S75" s="69">
        <f>ROUND(O75-Q75,0)</f>
        <v>550</v>
      </c>
      <c r="T75" s="50"/>
    </row>
    <row r="76" spans="2:20" ht="19.5" customHeight="1">
      <c r="B76" s="50"/>
      <c r="F76" s="44" t="s">
        <v>99</v>
      </c>
      <c r="G76" s="43" t="s">
        <v>126</v>
      </c>
      <c r="H76" s="65">
        <v>100</v>
      </c>
      <c r="I76" s="75" t="s">
        <v>127</v>
      </c>
      <c r="L76" s="77"/>
      <c r="N76" s="65" t="s">
        <v>128</v>
      </c>
      <c r="O76" s="65">
        <v>1000</v>
      </c>
      <c r="P76" s="67" t="s">
        <v>110</v>
      </c>
      <c r="Q76" s="53">
        <v>400</v>
      </c>
      <c r="R76" s="67" t="s">
        <v>111</v>
      </c>
      <c r="S76" s="69">
        <f>ROUND(O76-Q76,0)</f>
        <v>600</v>
      </c>
      <c r="T76" s="50"/>
    </row>
    <row r="77" spans="2:20" ht="19.5" customHeight="1">
      <c r="B77" s="50"/>
      <c r="F77" s="43" t="s">
        <v>129</v>
      </c>
      <c r="G77" s="43" t="s">
        <v>126</v>
      </c>
      <c r="H77" s="65">
        <v>150</v>
      </c>
      <c r="I77" s="75" t="s">
        <v>127</v>
      </c>
      <c r="L77" s="44" t="s">
        <v>130</v>
      </c>
      <c r="N77" s="54"/>
      <c r="O77" s="54"/>
      <c r="Q77" s="54"/>
      <c r="S77" s="54"/>
      <c r="T77" s="50"/>
    </row>
    <row r="78" spans="2:20" ht="19.5" customHeight="1">
      <c r="B78" s="50"/>
      <c r="H78" s="54"/>
      <c r="L78" s="43" t="s">
        <v>131</v>
      </c>
      <c r="T78" s="50"/>
    </row>
    <row r="79" spans="2:20" ht="19.5" customHeight="1">
      <c r="B79" s="50"/>
      <c r="J79" s="43" t="s">
        <v>96</v>
      </c>
      <c r="L79" s="44"/>
      <c r="N79" s="65" t="s">
        <v>125</v>
      </c>
      <c r="O79" s="65">
        <v>900</v>
      </c>
      <c r="P79" s="67" t="s">
        <v>110</v>
      </c>
      <c r="Q79" s="53">
        <v>500</v>
      </c>
      <c r="R79" s="67" t="s">
        <v>111</v>
      </c>
      <c r="S79" s="69">
        <f>ROUND(O79-Q79,0)</f>
        <v>400</v>
      </c>
      <c r="T79" s="50"/>
    </row>
    <row r="80" spans="2:20" ht="19.5" customHeight="1">
      <c r="B80" s="50"/>
      <c r="N80" s="65" t="s">
        <v>128</v>
      </c>
      <c r="O80" s="65">
        <v>1000</v>
      </c>
      <c r="P80" s="67" t="s">
        <v>110</v>
      </c>
      <c r="Q80" s="53">
        <v>550</v>
      </c>
      <c r="R80" s="67" t="s">
        <v>111</v>
      </c>
      <c r="S80" s="69">
        <f>ROUND(O80-Q80,0)</f>
        <v>450</v>
      </c>
      <c r="T80" s="50"/>
    </row>
    <row r="81" spans="2:20" ht="19.5" customHeight="1">
      <c r="B81" s="50"/>
      <c r="C81" s="78" t="s">
        <v>132</v>
      </c>
      <c r="D81" s="79"/>
      <c r="E81" s="50"/>
      <c r="N81" s="54"/>
      <c r="O81" s="54"/>
      <c r="Q81" s="54"/>
      <c r="S81" s="54"/>
      <c r="T81" s="50"/>
    </row>
    <row r="82" spans="2:20" ht="19.5" customHeight="1">
      <c r="B82" s="80"/>
      <c r="C82" s="81"/>
      <c r="D82" s="82"/>
      <c r="E82" s="51"/>
      <c r="F82" s="44"/>
      <c r="T82" s="50"/>
    </row>
    <row r="83" spans="2:20" ht="19.5" customHeight="1">
      <c r="B83" s="50"/>
      <c r="C83" s="48"/>
      <c r="D83" s="48"/>
      <c r="E83" s="56" t="s">
        <v>3</v>
      </c>
      <c r="F83" s="43" t="s">
        <v>133</v>
      </c>
      <c r="J83" s="65" t="s">
        <v>125</v>
      </c>
      <c r="K83" s="66" t="s">
        <v>134</v>
      </c>
      <c r="L83" s="65">
        <v>400</v>
      </c>
      <c r="M83" s="66" t="s">
        <v>135</v>
      </c>
      <c r="N83" s="65" t="s">
        <v>128</v>
      </c>
      <c r="O83" s="66" t="s">
        <v>134</v>
      </c>
      <c r="P83" s="65">
        <v>450</v>
      </c>
      <c r="Q83" s="66" t="s">
        <v>135</v>
      </c>
      <c r="T83" s="50"/>
    </row>
    <row r="84" spans="2:20" ht="19.5" customHeight="1">
      <c r="B84" s="50"/>
      <c r="E84" s="56" t="s">
        <v>5</v>
      </c>
      <c r="F84" s="43" t="s">
        <v>136</v>
      </c>
      <c r="J84" s="83" t="s">
        <v>137</v>
      </c>
      <c r="L84" s="54"/>
      <c r="N84" s="54"/>
      <c r="P84" s="54"/>
      <c r="T84" s="50"/>
    </row>
    <row r="85" spans="2:20" ht="19.5" customHeight="1">
      <c r="B85" s="50"/>
      <c r="E85" s="56"/>
      <c r="J85" s="44" t="s">
        <v>138</v>
      </c>
      <c r="T85" s="50"/>
    </row>
    <row r="86" spans="2:19" ht="16.5" customHeight="1" thickBot="1">
      <c r="B86" s="84"/>
      <c r="C86" s="85"/>
      <c r="D86" s="85"/>
      <c r="E86" s="85"/>
      <c r="F86" s="85"/>
      <c r="G86" s="85"/>
      <c r="H86" s="85"/>
      <c r="I86" s="85"/>
      <c r="J86" s="85"/>
      <c r="K86" s="85"/>
      <c r="L86" s="85"/>
      <c r="M86" s="85"/>
      <c r="N86" s="85"/>
      <c r="O86" s="85"/>
      <c r="P86" s="85"/>
      <c r="Q86" s="85"/>
      <c r="R86" s="86"/>
      <c r="S86" s="87"/>
    </row>
    <row r="87" ht="16.5" customHeight="1" thickTop="1"/>
    <row r="88" ht="16.5" customHeight="1"/>
    <row r="89" ht="16.5" customHeight="1"/>
    <row r="90" ht="16.5" customHeight="1">
      <c r="J90" s="44"/>
    </row>
  </sheetData>
  <sheetProtection/>
  <mergeCells count="1">
    <mergeCell ref="B18:C18"/>
  </mergeCells>
  <printOptions horizontalCentered="1"/>
  <pageMargins left="0.5902777777777778" right="0.20069444444444445" top="0.5" bottom="0.39375" header="0.512" footer="0.512"/>
  <pageSetup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2010-02-10T09:23:49Z</cp:lastPrinted>
  <dcterms:created xsi:type="dcterms:W3CDTF">2011-05-12T00:34:40Z</dcterms:created>
  <dcterms:modified xsi:type="dcterms:W3CDTF">2012-03-04T13:22:42Z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